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er\Рішення сесій\SES MR 8 скликання\30_ses_22_02_24\30 ses OTG\"/>
    </mc:Choice>
  </mc:AlternateContent>
  <xr:revisionPtr revIDLastSave="0" documentId="8_{6B838545-8B80-4F27-A094-A94A39DCC39C}" xr6:coauthVersionLast="47" xr6:coauthVersionMax="47" xr10:uidLastSave="{00000000-0000-0000-0000-000000000000}"/>
  <bookViews>
    <workbookView xWindow="-120" yWindow="-120" windowWidth="29040" windowHeight="15840" tabRatio="837"/>
  </bookViews>
  <sheets>
    <sheet name="I. Фін план ЦРЛ (уточнений)" sheetId="2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'[10]МТР Газ України'!$B$4</definedName>
    <definedName name="dCPIb" localSheetId="0">[11]попер_роз!#REF!</definedName>
    <definedName name="dCPIb">[11]попер_роз!#REF!</definedName>
    <definedName name="dPPIb" localSheetId="0">[11]попер_роз!#REF!</definedName>
    <definedName name="dPPIb">[11]попер_роз!#REF!</definedName>
    <definedName name="ds" localSheetId="0">'[12]7  Інші витрати'!#REF!</definedName>
    <definedName name="ds">'[12]7  Інші витрати'!#REF!</definedName>
    <definedName name="dshyuyjhh">'[36]БАЗА  '!#REF!</definedName>
    <definedName name="Fact_Type_ID" localSheetId="0">#REF!</definedName>
    <definedName name="Fact_Type_ID">#REF!</definedName>
    <definedName name="G">'[13]МТР Газ України'!$B$1</definedName>
    <definedName name="ij1sssss" localSheetId="0">'[14]7  Інші витрати'!#REF!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 localSheetId="0">'[18]7  Інші витрати'!#REF!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 localSheetId="0">[15]!ShowFil</definedName>
    <definedName name="ShowFil">[15]!ShowFil</definedName>
    <definedName name="SU_ID" localSheetId="0">#REF!</definedName>
    <definedName name="SU_ID">#REF!</definedName>
    <definedName name="Time_ID">'[17]МТР Газ України'!$B$1</definedName>
    <definedName name="Time_ID_10" localSheetId="0">'[18]7  Інші витрати'!#REF!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 localSheetId="0">'[18]7  Інші витрати'!#REF!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 localSheetId="0">#REF!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'[25]МТР Газ України'!$B$4</definedName>
    <definedName name="wr">'[25]МТР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'[14]7  Інші витрати'!#REF!</definedName>
    <definedName name="а">'[14]7  Інші витрати'!#REF!</definedName>
    <definedName name="ав" localSheetId="0">#REF!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 localSheetId="0">'[28]БАЗА  '!#REF!</definedName>
    <definedName name="ватт">'[28]БАЗА  '!#REF!</definedName>
    <definedName name="Д">'[16]МТР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Заголовки_для_печати_МИ">'[29]1993'!$A$1:$IV$3,'[29]1993'!$A$1:$A$65536</definedName>
    <definedName name="і">[31]Inform!$F$2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'[13]МТР Газ України'!$B$1</definedName>
    <definedName name="іцу">[24]Inform!$G$2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'I. Фін план ЦРЛ (уточнений)'!$A$1:$J$130</definedName>
    <definedName name="п" localSheetId="0">'[14]7  Інші витрати'!#REF!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 localSheetId="0">#REF!</definedName>
    <definedName name="р">#REF!</definedName>
    <definedName name="т">[33]Inform!$E$6</definedName>
    <definedName name="тариф">[34]Inform!$G$2</definedName>
    <definedName name="уйцукйцуйу" localSheetId="0">#REF!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 localSheetId="0">'[30]7  Інші витрати'!#REF!</definedName>
    <definedName name="фіваіф">'[30]7  Інші витрати'!#REF!</definedName>
    <definedName name="фф">'[27]МТР Газ України'!$F$1</definedName>
    <definedName name="ц" localSheetId="0">'[14]7  Інші витрати'!#REF!</definedName>
    <definedName name="ц">'[14]7  Інші витрати'!#REF!</definedName>
    <definedName name="ччч" localSheetId="0">'[36]БАЗА  '!#REF!</definedName>
    <definedName name="ччч">'[36]БАЗА  '!#REF!</definedName>
    <definedName name="ш" localSheetId="0">#REF!</definedName>
    <definedName name="ш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" i="23" l="1"/>
  <c r="H90" i="23"/>
  <c r="I89" i="23"/>
  <c r="H89" i="23"/>
  <c r="E97" i="23"/>
  <c r="G98" i="23"/>
  <c r="F42" i="23"/>
  <c r="E42" i="23" s="1"/>
  <c r="G42" i="23"/>
  <c r="G120" i="23" s="1"/>
  <c r="F89" i="23"/>
  <c r="E89" i="23" s="1"/>
  <c r="D42" i="23"/>
  <c r="D120" i="23" s="1"/>
  <c r="E118" i="23"/>
  <c r="E117" i="23"/>
  <c r="H98" i="23"/>
  <c r="E104" i="23"/>
  <c r="I42" i="23"/>
  <c r="H42" i="23"/>
  <c r="E44" i="23"/>
  <c r="D111" i="23"/>
  <c r="D106" i="23"/>
  <c r="D98" i="23"/>
  <c r="D95" i="23"/>
  <c r="D92" i="23"/>
  <c r="D91" i="23"/>
  <c r="D90" i="23"/>
  <c r="D89" i="23"/>
  <c r="D83" i="23"/>
  <c r="D70" i="23"/>
  <c r="D53" i="23"/>
  <c r="D47" i="23"/>
  <c r="D48" i="23"/>
  <c r="E60" i="23"/>
  <c r="E116" i="23"/>
  <c r="G90" i="23"/>
  <c r="F92" i="23"/>
  <c r="F91" i="23"/>
  <c r="F90" i="23"/>
  <c r="E90" i="23" s="1"/>
  <c r="F53" i="23"/>
  <c r="F88" i="23" s="1"/>
  <c r="E115" i="23"/>
  <c r="E119" i="23"/>
  <c r="E114" i="23"/>
  <c r="E113" i="23"/>
  <c r="E112" i="23"/>
  <c r="I111" i="23"/>
  <c r="E111" i="23"/>
  <c r="H111" i="23"/>
  <c r="G111" i="23"/>
  <c r="F111" i="23"/>
  <c r="C111" i="23"/>
  <c r="E110" i="23"/>
  <c r="E109" i="23"/>
  <c r="E108" i="23"/>
  <c r="E107" i="23"/>
  <c r="I106" i="23"/>
  <c r="H106" i="23"/>
  <c r="G106" i="23"/>
  <c r="F106" i="23"/>
  <c r="E106" i="23" s="1"/>
  <c r="C106" i="23"/>
  <c r="C120" i="23"/>
  <c r="E103" i="23"/>
  <c r="E102" i="23"/>
  <c r="E101" i="23"/>
  <c r="E100" i="23"/>
  <c r="E99" i="23"/>
  <c r="I98" i="23"/>
  <c r="F98" i="23"/>
  <c r="C98" i="23"/>
  <c r="C121" i="23" s="1"/>
  <c r="E96" i="23"/>
  <c r="I95" i="23"/>
  <c r="H95" i="23"/>
  <c r="E95" i="23" s="1"/>
  <c r="G95" i="23"/>
  <c r="F95" i="23"/>
  <c r="F120" i="23"/>
  <c r="I92" i="23"/>
  <c r="H92" i="23"/>
  <c r="G92" i="23"/>
  <c r="E92" i="23" s="1"/>
  <c r="I91" i="23"/>
  <c r="E91" i="23" s="1"/>
  <c r="H91" i="23"/>
  <c r="G91" i="23"/>
  <c r="G89" i="23"/>
  <c r="G93" i="23" s="1"/>
  <c r="G121" i="23" s="1"/>
  <c r="E86" i="23"/>
  <c r="E85" i="23"/>
  <c r="E84" i="23"/>
  <c r="I83" i="23"/>
  <c r="H83" i="23"/>
  <c r="G83" i="23"/>
  <c r="E83" i="23" s="1"/>
  <c r="E82" i="23"/>
  <c r="E81" i="23"/>
  <c r="E80" i="23"/>
  <c r="E79" i="23"/>
  <c r="E78" i="23"/>
  <c r="E77" i="23"/>
  <c r="E76" i="23"/>
  <c r="E75" i="23"/>
  <c r="E74" i="23"/>
  <c r="E73" i="23"/>
  <c r="E72" i="23"/>
  <c r="E71" i="23"/>
  <c r="I70" i="23"/>
  <c r="H70" i="23"/>
  <c r="G70" i="23"/>
  <c r="E70" i="23" s="1"/>
  <c r="F70" i="23"/>
  <c r="C70" i="23"/>
  <c r="E69" i="23"/>
  <c r="E68" i="23"/>
  <c r="E67" i="23"/>
  <c r="E66" i="23"/>
  <c r="E65" i="23"/>
  <c r="E64" i="23"/>
  <c r="E63" i="23"/>
  <c r="E62" i="23"/>
  <c r="E61" i="23"/>
  <c r="E59" i="23"/>
  <c r="E58" i="23"/>
  <c r="E57" i="23"/>
  <c r="E56" i="23"/>
  <c r="E55" i="23"/>
  <c r="E54" i="23"/>
  <c r="I53" i="23"/>
  <c r="I88" i="23" s="1"/>
  <c r="I93" i="23" s="1"/>
  <c r="I121" i="23" s="1"/>
  <c r="I122" i="23" s="1"/>
  <c r="H53" i="23"/>
  <c r="H88" i="23" s="1"/>
  <c r="H93" i="23" s="1"/>
  <c r="H121" i="23" s="1"/>
  <c r="G53" i="23"/>
  <c r="E52" i="23"/>
  <c r="E51" i="23"/>
  <c r="E50" i="23"/>
  <c r="E49" i="23"/>
  <c r="I48" i="23"/>
  <c r="E48" i="23"/>
  <c r="H48" i="23"/>
  <c r="G48" i="23"/>
  <c r="G47" i="23" s="1"/>
  <c r="F48" i="23"/>
  <c r="F47" i="23"/>
  <c r="C47" i="23"/>
  <c r="E46" i="23"/>
  <c r="E45" i="23"/>
  <c r="E43" i="23"/>
  <c r="E41" i="23"/>
  <c r="E40" i="23"/>
  <c r="G88" i="23"/>
  <c r="D88" i="23"/>
  <c r="D93" i="23" s="1"/>
  <c r="D121" i="23" s="1"/>
  <c r="H47" i="23"/>
  <c r="I120" i="23"/>
  <c r="E98" i="23"/>
  <c r="I47" i="23"/>
  <c r="G122" i="23" l="1"/>
  <c r="E47" i="23"/>
  <c r="E88" i="23"/>
  <c r="F93" i="23"/>
  <c r="E53" i="23"/>
  <c r="H120" i="23"/>
  <c r="H122" i="23" s="1"/>
  <c r="F121" i="23" l="1"/>
  <c r="E93" i="23"/>
  <c r="E120" i="23"/>
  <c r="E121" i="23" l="1"/>
  <c r="F122" i="23"/>
  <c r="E122" i="23" s="1"/>
</calcChain>
</file>

<file path=xl/sharedStrings.xml><?xml version="1.0" encoding="utf-8"?>
<sst xmlns="http://schemas.openxmlformats.org/spreadsheetml/2006/main" count="157" uniqueCount="144">
  <si>
    <t>капітальне будівництво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</si>
  <si>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</si>
  <si>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</si>
  <si>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</si>
  <si>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за ЗКГНГ</t>
  </si>
  <si>
    <t>за СПОДУ</t>
  </si>
  <si>
    <t xml:space="preserve">за  КВЕД  </t>
  </si>
  <si>
    <t xml:space="preserve">Телефон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</si>
  <si>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</si>
  <si>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</si>
  <si>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</si>
  <si>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</si>
  <si>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</si>
  <si>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</si>
  <si>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</si>
  <si>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Фінансовий план поточного року</t>
  </si>
  <si>
    <t>витрати на службові відрядження</t>
  </si>
  <si>
    <t>модернізація, модифікація (добудова, дообладнання, реконструкція) основних засобів</t>
  </si>
  <si>
    <t xml:space="preserve">ІV 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</si>
  <si>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</si>
  <si>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</si>
  <si>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</si>
  <si>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</si>
  <si>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</si>
  <si>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</si>
  <si>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</si>
  <si>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</si>
  <si>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</si>
  <si>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</si>
  <si>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</si>
  <si>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 xml:space="preserve">                                (посада)</t>
  </si>
  <si>
    <t>Коди</t>
  </si>
  <si>
    <t>Найменування показника</t>
  </si>
  <si>
    <t xml:space="preserve">               (підпис)</t>
  </si>
  <si>
    <t>капітальний ремонт</t>
  </si>
  <si>
    <t>Витрати на електроенергію</t>
  </si>
  <si>
    <t>Керівник</t>
  </si>
  <si>
    <t>Х</t>
  </si>
  <si>
    <t>Одиниця виміру, грн.</t>
  </si>
  <si>
    <t>Плановий рік  (усього)</t>
  </si>
  <si>
    <t>Витрати на водопостачання та водовідведення</t>
  </si>
  <si>
    <t>Витрати на природній газ</t>
  </si>
  <si>
    <t>Витрати на комунальні послуги та енергоносії, в т.ч.:</t>
  </si>
  <si>
    <t>Витрати на послуги, матеріали та сировину, в т. ч.:</t>
  </si>
  <si>
    <t>Інші доходи від операційної діяльності, в т.ч.: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</si>
  <si>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</si>
  <si>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</si>
  <si>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</si>
  <si>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</si>
  <si>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</si>
  <si>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</si>
  <si>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Дохід (виручка) від реалізації продукції (товарів, робіт, послуг)</t>
  </si>
  <si>
    <t>Дохід з місцевого бюджету цільового фінансування на оплату комунальних послуг та енергоносіїв, товарів, робіт та послуг</t>
  </si>
  <si>
    <t>тис. грн.</t>
  </si>
  <si>
    <t>Витрати на паливо-мастильні матеріали</t>
  </si>
  <si>
    <t>Амортизація</t>
  </si>
  <si>
    <t xml:space="preserve">амортизація </t>
  </si>
  <si>
    <t>витрати на оплату праці</t>
  </si>
  <si>
    <t>відрахування на соціальні заходи</t>
  </si>
  <si>
    <t>дохід від операційної оренди активів</t>
  </si>
  <si>
    <t>дохід від реалізації необоротних активів</t>
  </si>
  <si>
    <t>Капітальні інвестиції, усього, у тому числі:</t>
  </si>
  <si>
    <t>Доходи і витрати від операційної діяльності (деталізація)</t>
  </si>
  <si>
    <t>Матеріальні затрати</t>
  </si>
  <si>
    <t>Нерозподілені доходи</t>
  </si>
  <si>
    <t>IV. Додаткова інформація</t>
  </si>
  <si>
    <t>на 1.07</t>
  </si>
  <si>
    <t>на 1.10</t>
  </si>
  <si>
    <t>на 31.12</t>
  </si>
  <si>
    <t>на 1.01</t>
  </si>
  <si>
    <t>на 1.04</t>
  </si>
  <si>
    <t>Первісна вартість основних засобів</t>
  </si>
  <si>
    <t>Податкова заборгованість</t>
  </si>
  <si>
    <t>"ЗАТВЕРДЖЕНО"</t>
  </si>
  <si>
    <t>"ПОГОДЖЕНО"</t>
  </si>
  <si>
    <t>Доходи від інвестиційної діяльності, у т.ч.:</t>
  </si>
  <si>
    <t>Доходи від фінансової діяльності за зобов’язаннями, у т. ч.:</t>
  </si>
  <si>
    <t>Витрати від фінансової діяльності за зобов’язаннями, у т. ч.:</t>
  </si>
  <si>
    <t>Штатна чисельність працівників</t>
  </si>
  <si>
    <t>Заборгованість перед працівниками за заробітною платою</t>
  </si>
  <si>
    <t xml:space="preserve">Організаційно-правова форма: Комунальне підприємство </t>
  </si>
  <si>
    <t xml:space="preserve">Форма власності: </t>
  </si>
  <si>
    <t>Комунальна</t>
  </si>
  <si>
    <t xml:space="preserve">Територія : </t>
  </si>
  <si>
    <t>м. Надвірна</t>
  </si>
  <si>
    <t>Комунальне підприємство</t>
  </si>
  <si>
    <t>Витрати на теплову енергію</t>
  </si>
  <si>
    <t>Витрати на дрова,вугілля</t>
  </si>
  <si>
    <t>Оплата послуг (крім комунальних), в т.ч.супровід програмного забезпечення, телекомунікаційні послуги</t>
  </si>
  <si>
    <t>Витрати на відрядження</t>
  </si>
  <si>
    <t>Витрати на охорону праці та навчання працівників</t>
  </si>
  <si>
    <t>Витрати на виконання цільових програм</t>
  </si>
  <si>
    <t>Предмети,матеріали, обладнання та інвентар  у т.ч. офісне приладдя та устаткування, витрати на канцтовари, запасні частини до транспортних засобів</t>
  </si>
  <si>
    <t>інші адміністративні витрати (юридичні послуги,штрафи,пені,неустойки, комісія від операцій в банку)</t>
  </si>
  <si>
    <t>Інші витрати від операційної діяльності (підписка на періодичні видання)</t>
  </si>
  <si>
    <t>Разом (сума рядків 350 - 400)</t>
  </si>
  <si>
    <t>Витрати на паливо-мастильні матеріали (бензин, масло)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</si>
  <si>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</si>
  <si>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Витрати, що здійснюються для підтримання об’єкта в робочому стані (проведення поточного ремонту, технічного огляду, нагляду, обслуговування тощо)</t>
  </si>
  <si>
    <t>Резервний фонд (залишки коштів коштів за попередній рік)</t>
  </si>
  <si>
    <t>придбання (виготовлення) основних засобів   (придбання автомобіля,телемедицини, обладнання)</t>
  </si>
  <si>
    <t xml:space="preserve">78405, Івано-Франківська обл.,Надвірнянський район, м. Надвірна, вул. Грушевського 12 </t>
  </si>
  <si>
    <t>Ємельянчук Сергій Васильович</t>
  </si>
  <si>
    <t>Продукти харчування</t>
  </si>
  <si>
    <t xml:space="preserve">Місце знаходження :  </t>
  </si>
  <si>
    <t>0973351204</t>
  </si>
  <si>
    <t>86.10</t>
  </si>
  <si>
    <t>оренда</t>
  </si>
  <si>
    <t>мед.послуги</t>
  </si>
  <si>
    <t xml:space="preserve">              ІV. Фінансова діяльність</t>
  </si>
  <si>
    <t xml:space="preserve">   Витрати на оплату праці</t>
  </si>
  <si>
    <t xml:space="preserve">  Відрахування на соціальні заходи</t>
  </si>
  <si>
    <t>Медикаменти та перев’язувальні матеріали</t>
  </si>
  <si>
    <t xml:space="preserve">          ІІІ. Інвестиційна діяльність</t>
  </si>
  <si>
    <t xml:space="preserve">   Адміністративні витрати, у тому числі:</t>
  </si>
  <si>
    <t xml:space="preserve">          Підприємство: </t>
  </si>
  <si>
    <r>
      <t>Предмети,матеріали, обладнання та інвентар  у т.ч. м</t>
    </r>
    <r>
      <rPr>
        <sz val="14"/>
        <rFont val="Calibri"/>
        <family val="2"/>
        <charset val="204"/>
      </rPr>
      <t>’</t>
    </r>
    <r>
      <rPr>
        <sz val="14"/>
        <rFont val="Times New Roman"/>
        <family val="1"/>
        <charset val="204"/>
      </rPr>
      <t>який інвентар, запасні частини до транспортних засобів</t>
    </r>
  </si>
  <si>
    <t xml:space="preserve">     Собівартість реалізованої продукції (товарів, робіт, послуг)</t>
  </si>
  <si>
    <t>01993575</t>
  </si>
  <si>
    <t>Інші витрати (розшифрувати) Придбання обладнання і предметів довгострокового користування</t>
  </si>
  <si>
    <t>Інші витрати (виплата пенсій і допомоги.Інші виплати населенню)</t>
  </si>
  <si>
    <t>Дохід з місцевого і держ.бюджету за цільовими програмами, у тому числі:</t>
  </si>
  <si>
    <t>Надвірнянської міської ради</t>
  </si>
  <si>
    <t xml:space="preserve">Комунальне підприємство " Надвірнянська центральна районна лікарня" Надвірнянської міської  ради  </t>
  </si>
  <si>
    <t>Сергій Ємельянчук</t>
  </si>
  <si>
    <t>Програма і централізовані заходи прфілактики ВІЛ-інфекції /СНІДу</t>
  </si>
  <si>
    <t>Інші програми та заходи у сфері охорони здоров"я</t>
  </si>
  <si>
    <t>_____________________</t>
  </si>
  <si>
    <t>Міський голова</t>
  </si>
  <si>
    <r>
      <t>________________</t>
    </r>
    <r>
      <rPr>
        <u/>
        <sz val="14"/>
        <rFont val="Times New Roman"/>
        <family val="1"/>
        <charset val="204"/>
      </rPr>
      <t>Зіновій Андрійович</t>
    </r>
  </si>
  <si>
    <t>доходи з місцевого бюджету цільового фінансування по капітальних видатках і з НСЗУ</t>
  </si>
  <si>
    <t>Оплата комунальних послуг та енергоносіїв</t>
  </si>
  <si>
    <t>Предмети, матеріали,обладнаннята інвентар</t>
  </si>
  <si>
    <r>
      <t>Інші поточні видатки (</t>
    </r>
    <r>
      <rPr>
        <sz val="12"/>
        <rFont val="Times New Roman"/>
        <family val="1"/>
        <charset val="204"/>
      </rPr>
      <t>податки</t>
    </r>
    <r>
      <rPr>
        <sz val="14"/>
        <rFont val="Times New Roman"/>
        <family val="1"/>
        <charset val="204"/>
      </rPr>
      <t>)</t>
    </r>
  </si>
  <si>
    <t>Витрати на добровільне страхування на випадок інфікування COVID-19 ,ВІЛ-інфікування</t>
  </si>
  <si>
    <t>Директор КНП "Надвірнянська ЦРЛ"</t>
  </si>
  <si>
    <r>
      <t>Керівник:  Д</t>
    </r>
    <r>
      <rPr>
        <b/>
        <u/>
        <sz val="14"/>
        <rFont val="Times New Roman"/>
        <family val="1"/>
        <charset val="204"/>
      </rPr>
      <t>иректор КНП "Надвірнянська ЦРЛ" Надвірнянської міської ради</t>
    </r>
  </si>
  <si>
    <t>Витрати на вивіз побутових та біологічних відходів</t>
  </si>
  <si>
    <t>ФІНАНСОВИЙ ПЛАН ПІДПРИЄМСТВА НА 2023 рік</t>
  </si>
  <si>
    <t xml:space="preserve">       ІІ. Елементи операційних витрат</t>
  </si>
  <si>
    <t>Інші надходження (розшифрувати) відсотки у банку,оплата за інтернатуру</t>
  </si>
  <si>
    <t xml:space="preserve">"____" ___________ </t>
  </si>
  <si>
    <t>Рішення міської ради від 22.02.2024</t>
  </si>
  <si>
    <t>№1938-30/2024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</si>
</sst>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#,##0&quot;р.&quot;;[Red]\-#,##0&quot;р.&quot;"/>
    <numFmt numFmtId="166" formatCode="#,##0.00&quot;р.&quot;;\-#,##0.00&quot;р.&quot;"/>
    <numFmt numFmtId="171" formatCode="_-* #,##0.00_р_._-;\-* #,##0.00_р_._-;_-* &quot;-&quot;??_р_._-;_-@_-"/>
    <numFmt numFmtId="179" formatCode="_-* #,##0.00\ _г_р_н_._-;\-* #,##0.00\ _г_р_н_._-;_-* &quot;-&quot;??\ _г_р_н_._-;_-@_-"/>
    <numFmt numFmtId="187" formatCode="_-* #,##0.00_₴_-;\-* #,##0.00_₴_-;_-* &quot;-&quot;??_₴_-;_-@_-"/>
    <numFmt numFmtId="197" formatCode="#,##0.0"/>
    <numFmt numFmtId="202" formatCode="###\ ##0.000"/>
    <numFmt numFmtId="203" formatCode="_(&quot;$&quot;* #,##0.00_);_(&quot;$&quot;* \(#,##0.00\);_(&quot;$&quot;* &quot;-&quot;??_);_(@_)"/>
    <numFmt numFmtId="204" formatCode="_(* #,##0_);_(* \(#,##0\);_(* &quot;-&quot;_);_(@_)"/>
    <numFmt numFmtId="205" formatCode="_(* #,##0.00_);_(* \(#,##0.00\);_(* &quot;-&quot;??_);_(@_)"/>
    <numFmt numFmtId="206" formatCode="#,##0.0_ ;[Red]\-#,##0.0\ "/>
    <numFmt numFmtId="207" formatCode="0.0;\(0.0\);\ ;\-"/>
    <numFmt numFmtId="212" formatCode="_(* #,##0.0_);_(* \(#,##0.0\);_(* &quot;-&quot;_);_(@_)"/>
  </numFmts>
  <fonts count="7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b/>
      <u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2"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5" fillId="2" borderId="0" applyNumberFormat="0" applyBorder="0" applyAlignment="0" applyProtection="0"/>
    <xf numFmtId="0" fontId="1" fillId="2" borderId="0" applyNumberFormat="0" applyBorder="0" applyAlignment="0" applyProtection="0"/>
    <xf numFmtId="0" fontId="25" fillId="3" borderId="0" applyNumberFormat="0" applyBorder="0" applyAlignment="0" applyProtection="0"/>
    <xf numFmtId="0" fontId="1" fillId="3" borderId="0" applyNumberFormat="0" applyBorder="0" applyAlignment="0" applyProtection="0"/>
    <xf numFmtId="0" fontId="25" fillId="4" borderId="0" applyNumberFormat="0" applyBorder="0" applyAlignment="0" applyProtection="0"/>
    <xf numFmtId="0" fontId="1" fillId="4" borderId="0" applyNumberFormat="0" applyBorder="0" applyAlignment="0" applyProtection="0"/>
    <xf numFmtId="0" fontId="25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6" borderId="0" applyNumberFormat="0" applyBorder="0" applyAlignment="0" applyProtection="0"/>
    <xf numFmtId="0" fontId="1" fillId="6" borderId="0" applyNumberFormat="0" applyBorder="0" applyAlignment="0" applyProtection="0"/>
    <xf numFmtId="0" fontId="25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5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9" borderId="0" applyNumberFormat="0" applyBorder="0" applyAlignment="0" applyProtection="0"/>
    <xf numFmtId="0" fontId="1" fillId="9" borderId="0" applyNumberFormat="0" applyBorder="0" applyAlignment="0" applyProtection="0"/>
    <xf numFmtId="0" fontId="25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6" fillId="12" borderId="0" applyNumberFormat="0" applyBorder="0" applyAlignment="0" applyProtection="0"/>
    <xf numFmtId="0" fontId="8" fillId="12" borderId="0" applyNumberFormat="0" applyBorder="0" applyAlignment="0" applyProtection="0"/>
    <xf numFmtId="0" fontId="26" fillId="9" borderId="0" applyNumberFormat="0" applyBorder="0" applyAlignment="0" applyProtection="0"/>
    <xf numFmtId="0" fontId="8" fillId="9" borderId="0" applyNumberFormat="0" applyBorder="0" applyAlignment="0" applyProtection="0"/>
    <xf numFmtId="0" fontId="26" fillId="10" borderId="0" applyNumberFormat="0" applyBorder="0" applyAlignment="0" applyProtection="0"/>
    <xf numFmtId="0" fontId="8" fillId="10" borderId="0" applyNumberFormat="0" applyBorder="0" applyAlignment="0" applyProtection="0"/>
    <xf numFmtId="0" fontId="26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9" fillId="3" borderId="0" applyNumberFormat="0" applyBorder="0" applyAlignment="0" applyProtection="0"/>
    <xf numFmtId="0" fontId="11" fillId="20" borderId="1" applyNumberFormat="0" applyAlignment="0" applyProtection="0"/>
    <xf numFmtId="0" fontId="16" fillId="21" borderId="2" applyNumberFormat="0" applyAlignment="0" applyProtection="0"/>
    <xf numFmtId="49" fontId="27" fillId="0" borderId="3">
      <alignment horizontal="center" vertical="center"/>
      <protection locked="0"/>
    </xf>
    <xf numFmtId="49" fontId="27" fillId="0" borderId="3">
      <alignment horizontal="center" vertical="center"/>
      <protection locked="0"/>
    </xf>
    <xf numFmtId="49" fontId="27" fillId="0" borderId="3">
      <alignment horizontal="center" vertical="center"/>
      <protection locked="0"/>
    </xf>
    <xf numFmtId="49" fontId="27" fillId="0" borderId="3">
      <alignment horizontal="center" vertical="center"/>
      <protection locked="0"/>
    </xf>
    <xf numFmtId="49" fontId="27" fillId="0" borderId="3">
      <alignment horizontal="center" vertical="center"/>
      <protection locked="0"/>
    </xf>
    <xf numFmtId="49" fontId="27" fillId="0" borderId="3">
      <alignment horizontal="center" vertical="center"/>
      <protection locked="0"/>
    </xf>
    <xf numFmtId="49" fontId="27" fillId="0" borderId="3">
      <alignment horizontal="center" vertical="center"/>
      <protection locked="0"/>
    </xf>
    <xf numFmtId="49" fontId="27" fillId="0" borderId="3">
      <alignment horizontal="center" vertical="center"/>
      <protection locked="0"/>
    </xf>
    <xf numFmtId="49" fontId="27" fillId="0" borderId="3">
      <alignment horizontal="center" vertical="center"/>
      <protection locked="0"/>
    </xf>
    <xf numFmtId="49" fontId="27" fillId="0" borderId="3">
      <alignment horizontal="center" vertical="center"/>
      <protection locked="0"/>
    </xf>
    <xf numFmtId="49" fontId="27" fillId="0" borderId="3">
      <alignment horizontal="center" vertical="center"/>
      <protection locked="0"/>
    </xf>
    <xf numFmtId="49" fontId="27" fillId="0" borderId="3">
      <alignment horizontal="center" vertical="center"/>
      <protection locked="0"/>
    </xf>
    <xf numFmtId="49" fontId="27" fillId="0" borderId="3">
      <alignment horizontal="center" vertical="center"/>
      <protection locked="0"/>
    </xf>
    <xf numFmtId="179" fontId="6" fillId="0" borderId="0" applyFont="0" applyFill="0" applyBorder="0" applyAlignment="0" applyProtection="0"/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49" fontId="6" fillId="0" borderId="3">
      <alignment horizontal="left" vertical="center"/>
      <protection locked="0"/>
    </xf>
    <xf numFmtId="0" fontId="20" fillId="0" borderId="0" applyNumberFormat="0" applyFill="0" applyBorder="0" applyAlignment="0" applyProtection="0"/>
    <xf numFmtId="202" fontId="28" fillId="0" borderId="0" applyAlignment="0">
      <alignment wrapText="1"/>
    </xf>
    <xf numFmtId="0" fontId="23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9" fillId="7" borderId="1" applyNumberFormat="0" applyAlignment="0" applyProtection="0"/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</xf>
    <xf numFmtId="49" fontId="6" fillId="0" borderId="0" applyNumberFormat="0" applyFont="0" applyAlignment="0">
      <alignment vertical="top" wrapText="1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30" fillId="22" borderId="7">
      <alignment horizontal="left" vertical="center"/>
      <protection locked="0"/>
    </xf>
    <xf numFmtId="49" fontId="30" fillId="22" borderId="7">
      <alignment horizontal="left" vertical="center"/>
    </xf>
    <xf numFmtId="4" fontId="30" fillId="22" borderId="7">
      <alignment horizontal="right" vertical="center"/>
      <protection locked="0"/>
    </xf>
    <xf numFmtId="4" fontId="30" fillId="22" borderId="7">
      <alignment horizontal="right" vertical="center"/>
    </xf>
    <xf numFmtId="4" fontId="31" fillId="22" borderId="7">
      <alignment horizontal="right" vertical="center"/>
      <protection locked="0"/>
    </xf>
    <xf numFmtId="49" fontId="32" fillId="22" borderId="3">
      <alignment horizontal="left" vertical="center"/>
      <protection locked="0"/>
    </xf>
    <xf numFmtId="49" fontId="32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32" fillId="22" borderId="3">
      <alignment horizontal="right" vertical="center"/>
      <protection locked="0"/>
    </xf>
    <xf numFmtId="4" fontId="32" fillId="22" borderId="3">
      <alignment horizontal="right" vertical="center"/>
    </xf>
    <xf numFmtId="4" fontId="34" fillId="22" borderId="3">
      <alignment horizontal="right" vertical="center"/>
      <protection locked="0"/>
    </xf>
    <xf numFmtId="49" fontId="27" fillId="22" borderId="3">
      <alignment horizontal="left" vertical="center"/>
      <protection locked="0"/>
    </xf>
    <xf numFmtId="49" fontId="27" fillId="22" borderId="3">
      <alignment horizontal="left" vertical="center"/>
      <protection locked="0"/>
    </xf>
    <xf numFmtId="49" fontId="27" fillId="22" borderId="3">
      <alignment horizontal="left" vertical="center"/>
    </xf>
    <xf numFmtId="49" fontId="27" fillId="22" borderId="3">
      <alignment horizontal="left" vertical="center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</xf>
    <xf numFmtId="4" fontId="27" fillId="22" borderId="3">
      <alignment horizontal="right" vertical="center"/>
      <protection locked="0"/>
    </xf>
    <xf numFmtId="4" fontId="27" fillId="22" borderId="3">
      <alignment horizontal="right" vertical="center"/>
      <protection locked="0"/>
    </xf>
    <xf numFmtId="4" fontId="27" fillId="22" borderId="3">
      <alignment horizontal="right" vertical="center"/>
    </xf>
    <xf numFmtId="4" fontId="27" fillId="22" borderId="3">
      <alignment horizontal="right" vertical="center"/>
    </xf>
    <xf numFmtId="4" fontId="31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38" fillId="0" borderId="3">
      <alignment horizontal="left" vertical="center"/>
      <protection locked="0"/>
    </xf>
    <xf numFmtId="49" fontId="38" fillId="0" borderId="3">
      <alignment horizontal="left" vertical="center"/>
    </xf>
    <xf numFmtId="49" fontId="39" fillId="0" borderId="3">
      <alignment horizontal="left" vertical="center"/>
      <protection locked="0"/>
    </xf>
    <xf numFmtId="49" fontId="39" fillId="0" borderId="3">
      <alignment horizontal="left" vertical="center"/>
    </xf>
    <xf numFmtId="4" fontId="38" fillId="0" borderId="3">
      <alignment horizontal="right" vertical="center"/>
      <protection locked="0"/>
    </xf>
    <xf numFmtId="4" fontId="38" fillId="0" borderId="3">
      <alignment horizontal="right" vertical="center"/>
    </xf>
    <xf numFmtId="4" fontId="39" fillId="0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9" fontId="38" fillId="0" borderId="3">
      <alignment horizontal="left" vertical="center"/>
      <protection locked="0"/>
    </xf>
    <xf numFmtId="49" fontId="39" fillId="0" borderId="3">
      <alignment horizontal="left" vertical="center"/>
      <protection locked="0"/>
    </xf>
    <xf numFmtId="4" fontId="38" fillId="0" borderId="3">
      <alignment horizontal="right" vertical="center"/>
      <protection locked="0"/>
    </xf>
    <xf numFmtId="0" fontId="21" fillId="0" borderId="8" applyNumberFormat="0" applyFill="0" applyAlignment="0" applyProtection="0"/>
    <xf numFmtId="0" fontId="18" fillId="23" borderId="0" applyNumberFormat="0" applyBorder="0" applyAlignment="0" applyProtection="0"/>
    <xf numFmtId="0" fontId="6" fillId="0" borderId="0"/>
    <xf numFmtId="0" fontId="6" fillId="0" borderId="0"/>
    <xf numFmtId="0" fontId="2" fillId="24" borderId="9" applyNumberFormat="0" applyFont="0" applyAlignment="0" applyProtection="0"/>
    <xf numFmtId="4" fontId="42" fillId="25" borderId="3">
      <alignment horizontal="right" vertical="center"/>
      <protection locked="0"/>
    </xf>
    <xf numFmtId="4" fontId="42" fillId="26" borderId="3">
      <alignment horizontal="right" vertical="center"/>
      <protection locked="0"/>
    </xf>
    <xf numFmtId="4" fontId="42" fillId="27" borderId="3">
      <alignment horizontal="right" vertical="center"/>
      <protection locked="0"/>
    </xf>
    <xf numFmtId="0" fontId="10" fillId="20" borderId="10" applyNumberFormat="0" applyAlignment="0" applyProtection="0"/>
    <xf numFmtId="49" fontId="27" fillId="0" borderId="3">
      <alignment horizontal="left" vertical="center" wrapText="1"/>
      <protection locked="0"/>
    </xf>
    <xf numFmtId="49" fontId="27" fillId="0" borderId="3">
      <alignment horizontal="left" vertical="center" wrapText="1"/>
      <protection locked="0"/>
    </xf>
    <xf numFmtId="0" fontId="17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8" fillId="16" borderId="0" applyNumberFormat="0" applyBorder="0" applyAlignment="0" applyProtection="0"/>
    <xf numFmtId="0" fontId="26" fillId="17" borderId="0" applyNumberFormat="0" applyBorder="0" applyAlignment="0" applyProtection="0"/>
    <xf numFmtId="0" fontId="8" fillId="17" borderId="0" applyNumberFormat="0" applyBorder="0" applyAlignment="0" applyProtection="0"/>
    <xf numFmtId="0" fontId="26" fillId="18" borderId="0" applyNumberFormat="0" applyBorder="0" applyAlignment="0" applyProtection="0"/>
    <xf numFmtId="0" fontId="8" fillId="18" borderId="0" applyNumberFormat="0" applyBorder="0" applyAlignment="0" applyProtection="0"/>
    <xf numFmtId="0" fontId="26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19" borderId="0" applyNumberFormat="0" applyBorder="0" applyAlignment="0" applyProtection="0"/>
    <xf numFmtId="0" fontId="8" fillId="19" borderId="0" applyNumberFormat="0" applyBorder="0" applyAlignment="0" applyProtection="0"/>
    <xf numFmtId="0" fontId="43" fillId="7" borderId="1" applyNumberFormat="0" applyAlignment="0" applyProtection="0"/>
    <xf numFmtId="0" fontId="9" fillId="7" borderId="1" applyNumberFormat="0" applyAlignment="0" applyProtection="0"/>
    <xf numFmtId="0" fontId="44" fillId="20" borderId="10" applyNumberFormat="0" applyAlignment="0" applyProtection="0"/>
    <xf numFmtId="0" fontId="10" fillId="20" borderId="10" applyNumberFormat="0" applyAlignment="0" applyProtection="0"/>
    <xf numFmtId="0" fontId="45" fillId="20" borderId="1" applyNumberFormat="0" applyAlignment="0" applyProtection="0"/>
    <xf numFmtId="0" fontId="11" fillId="20" borderId="1" applyNumberFormat="0" applyAlignment="0" applyProtection="0"/>
    <xf numFmtId="203" fontId="6" fillId="0" borderId="0" applyFont="0" applyFill="0" applyBorder="0" applyAlignment="0" applyProtection="0"/>
    <xf numFmtId="0" fontId="46" fillId="0" borderId="4" applyNumberFormat="0" applyFill="0" applyAlignment="0" applyProtection="0"/>
    <xf numFmtId="0" fontId="12" fillId="0" borderId="4" applyNumberFormat="0" applyFill="0" applyAlignment="0" applyProtection="0"/>
    <xf numFmtId="0" fontId="47" fillId="0" borderId="5" applyNumberFormat="0" applyFill="0" applyAlignment="0" applyProtection="0"/>
    <xf numFmtId="0" fontId="13" fillId="0" borderId="5" applyNumberFormat="0" applyFill="0" applyAlignment="0" applyProtection="0"/>
    <xf numFmtId="0" fontId="48" fillId="0" borderId="6" applyNumberFormat="0" applyFill="0" applyAlignment="0" applyProtection="0"/>
    <xf numFmtId="0" fontId="14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11" applyNumberFormat="0" applyFill="0" applyAlignment="0" applyProtection="0"/>
    <xf numFmtId="0" fontId="15" fillId="0" borderId="11" applyNumberFormat="0" applyFill="0" applyAlignment="0" applyProtection="0"/>
    <xf numFmtId="0" fontId="50" fillId="21" borderId="2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23" borderId="0" applyNumberFormat="0" applyBorder="0" applyAlignment="0" applyProtection="0"/>
    <xf numFmtId="0" fontId="18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6" fillId="0" borderId="0"/>
    <xf numFmtId="0" fontId="2" fillId="0" borderId="0"/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2" fillId="3" borderId="0" applyNumberFormat="0" applyBorder="0" applyAlignment="0" applyProtection="0"/>
    <xf numFmtId="0" fontId="19" fillId="3" borderId="0" applyNumberFormat="0" applyBorder="0" applyAlignment="0" applyProtection="0"/>
    <xf numFmtId="0" fontId="5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24" borderId="9" applyNumberFormat="0" applyFont="0" applyAlignment="0" applyProtection="0"/>
    <xf numFmtId="0" fontId="6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8" applyNumberFormat="0" applyFill="0" applyAlignment="0" applyProtection="0"/>
    <xf numFmtId="0" fontId="21" fillId="0" borderId="8" applyNumberFormat="0" applyFill="0" applyAlignment="0" applyProtection="0"/>
    <xf numFmtId="0" fontId="2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204" fontId="58" fillId="0" borderId="0" applyFont="0" applyFill="0" applyBorder="0" applyAlignment="0" applyProtection="0"/>
    <xf numFmtId="205" fontId="58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59" fillId="4" borderId="0" applyNumberFormat="0" applyBorder="0" applyAlignment="0" applyProtection="0"/>
    <xf numFmtId="0" fontId="23" fillId="4" borderId="0" applyNumberFormat="0" applyBorder="0" applyAlignment="0" applyProtection="0"/>
    <xf numFmtId="207" fontId="60" fillId="22" borderId="12" applyFill="0" applyBorder="0">
      <alignment horizontal="center" vertical="center" wrapText="1"/>
      <protection locked="0"/>
    </xf>
    <xf numFmtId="202" fontId="61" fillId="0" borderId="0">
      <alignment wrapText="1"/>
    </xf>
    <xf numFmtId="202" fontId="28" fillId="0" borderId="0">
      <alignment wrapText="1"/>
    </xf>
  </cellStyleXfs>
  <cellXfs count="127">
    <xf numFmtId="0" fontId="0" fillId="0" borderId="0" xfId="0"/>
    <xf numFmtId="0" fontId="4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 wrapText="1"/>
    </xf>
    <xf numFmtId="0" fontId="62" fillId="0" borderId="0" xfId="0" applyFont="1" applyFill="1" applyBorder="1" applyAlignment="1">
      <alignment vertical="center"/>
    </xf>
    <xf numFmtId="0" fontId="63" fillId="0" borderId="0" xfId="0" applyFont="1" applyFill="1" applyAlignment="1">
      <alignment vertical="center"/>
    </xf>
    <xf numFmtId="0" fontId="63" fillId="0" borderId="0" xfId="0" applyFont="1" applyFill="1" applyBorder="1" applyAlignment="1">
      <alignment horizontal="left" vertical="center" wrapText="1"/>
    </xf>
    <xf numFmtId="197" fontId="63" fillId="0" borderId="0" xfId="0" applyNumberFormat="1" applyFont="1" applyFill="1" applyBorder="1" applyAlignment="1">
      <alignment horizontal="center" vertical="center" wrapText="1"/>
    </xf>
    <xf numFmtId="197" fontId="6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22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22" borderId="0" xfId="0" applyFont="1" applyFill="1" applyBorder="1" applyAlignment="1">
      <alignment vertical="center"/>
    </xf>
    <xf numFmtId="0" fontId="4" fillId="0" borderId="3" xfId="0" quotePrefix="1" applyFont="1" applyFill="1" applyBorder="1" applyAlignment="1">
      <alignment horizontal="center" vertical="center"/>
    </xf>
    <xf numFmtId="204" fontId="4" fillId="0" borderId="3" xfId="0" applyNumberFormat="1" applyFont="1" applyFill="1" applyBorder="1" applyAlignment="1">
      <alignment horizontal="center" vertical="center" wrapText="1"/>
    </xf>
    <xf numFmtId="212" fontId="3" fillId="28" borderId="3" xfId="0" applyNumberFormat="1" applyFont="1" applyFill="1" applyBorder="1" applyAlignment="1">
      <alignment horizontal="center" vertical="center" wrapText="1"/>
    </xf>
    <xf numFmtId="212" fontId="3" fillId="0" borderId="3" xfId="0" applyNumberFormat="1" applyFont="1" applyFill="1" applyBorder="1" applyAlignment="1">
      <alignment horizontal="center" vertical="center" wrapText="1"/>
    </xf>
    <xf numFmtId="212" fontId="4" fillId="0" borderId="3" xfId="0" applyNumberFormat="1" applyFont="1" applyFill="1" applyBorder="1" applyAlignment="1">
      <alignment horizontal="center" vertical="center" wrapText="1"/>
    </xf>
    <xf numFmtId="0" fontId="66" fillId="0" borderId="3" xfId="0" applyFont="1" applyFill="1" applyBorder="1" applyAlignment="1">
      <alignment horizontal="left" vertical="center" wrapText="1"/>
    </xf>
    <xf numFmtId="0" fontId="66" fillId="0" borderId="3" xfId="0" quotePrefix="1" applyFont="1" applyFill="1" applyBorder="1" applyAlignment="1">
      <alignment horizontal="center" vertical="center"/>
    </xf>
    <xf numFmtId="212" fontId="4" fillId="28" borderId="3" xfId="0" applyNumberFormat="1" applyFont="1" applyFill="1" applyBorder="1" applyAlignment="1">
      <alignment horizontal="center" vertical="center" wrapText="1"/>
    </xf>
    <xf numFmtId="204" fontId="4" fillId="28" borderId="3" xfId="0" applyNumberFormat="1" applyFont="1" applyFill="1" applyBorder="1" applyAlignment="1">
      <alignment horizontal="center" vertical="center" wrapText="1"/>
    </xf>
    <xf numFmtId="0" fontId="4" fillId="22" borderId="0" xfId="0" applyFont="1" applyFill="1" applyAlignment="1">
      <alignment vertical="center"/>
    </xf>
    <xf numFmtId="0" fontId="66" fillId="0" borderId="3" xfId="0" applyFont="1" applyFill="1" applyBorder="1" applyAlignment="1">
      <alignment horizontal="center" vertical="center" wrapText="1"/>
    </xf>
    <xf numFmtId="0" fontId="66" fillId="0" borderId="3" xfId="0" applyFont="1" applyFill="1" applyBorder="1" applyAlignment="1">
      <alignment horizontal="center" vertical="center"/>
    </xf>
    <xf numFmtId="2" fontId="3" fillId="28" borderId="3" xfId="0" applyNumberFormat="1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 wrapText="1"/>
    </xf>
    <xf numFmtId="0" fontId="66" fillId="0" borderId="3" xfId="0" applyNumberFormat="1" applyFont="1" applyFill="1" applyBorder="1" applyAlignment="1">
      <alignment horizontal="center" vertical="center" wrapText="1"/>
    </xf>
    <xf numFmtId="0" fontId="66" fillId="0" borderId="3" xfId="0" quotePrefix="1" applyNumberFormat="1" applyFont="1" applyFill="1" applyBorder="1" applyAlignment="1">
      <alignment horizontal="center" vertical="center" wrapText="1"/>
    </xf>
    <xf numFmtId="0" fontId="66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204" fontId="3" fillId="25" borderId="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center" vertical="center" wrapText="1"/>
    </xf>
    <xf numFmtId="197" fontId="4" fillId="0" borderId="0" xfId="0" applyNumberFormat="1" applyFont="1" applyFill="1" applyBorder="1" applyAlignment="1">
      <alignment horizontal="right" vertical="center" wrapText="1"/>
    </xf>
    <xf numFmtId="197" fontId="6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12" fontId="3" fillId="25" borderId="3" xfId="0" applyNumberFormat="1" applyFont="1" applyFill="1" applyBorder="1" applyAlignment="1">
      <alignment horizontal="center" vertical="center" wrapText="1"/>
    </xf>
    <xf numFmtId="204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12" fontId="4" fillId="29" borderId="3" xfId="0" applyNumberFormat="1" applyFont="1" applyFill="1" applyBorder="1" applyAlignment="1">
      <alignment horizontal="center" vertical="center" wrapText="1"/>
    </xf>
    <xf numFmtId="2" fontId="4" fillId="29" borderId="3" xfId="0" applyNumberFormat="1" applyFont="1" applyFill="1" applyBorder="1" applyAlignment="1">
      <alignment horizontal="center" vertical="center" wrapText="1"/>
    </xf>
    <xf numFmtId="0" fontId="69" fillId="29" borderId="3" xfId="0" applyFont="1" applyFill="1" applyBorder="1" applyAlignment="1">
      <alignment horizontal="left" vertical="center" wrapText="1"/>
    </xf>
    <xf numFmtId="212" fontId="69" fillId="28" borderId="3" xfId="0" applyNumberFormat="1" applyFont="1" applyFill="1" applyBorder="1" applyAlignment="1">
      <alignment horizontal="center" vertical="center" wrapText="1"/>
    </xf>
    <xf numFmtId="212" fontId="69" fillId="0" borderId="3" xfId="0" applyNumberFormat="1" applyFont="1" applyFill="1" applyBorder="1" applyAlignment="1">
      <alignment horizontal="center" vertical="center" wrapText="1"/>
    </xf>
    <xf numFmtId="0" fontId="69" fillId="22" borderId="0" xfId="0" applyFont="1" applyFill="1" applyAlignment="1">
      <alignment vertical="center"/>
    </xf>
    <xf numFmtId="212" fontId="70" fillId="28" borderId="3" xfId="0" applyNumberFormat="1" applyFont="1" applyFill="1" applyBorder="1" applyAlignment="1">
      <alignment horizontal="center" vertical="center" wrapText="1"/>
    </xf>
    <xf numFmtId="212" fontId="70" fillId="0" borderId="3" xfId="0" applyNumberFormat="1" applyFont="1" applyFill="1" applyBorder="1" applyAlignment="1">
      <alignment horizontal="center" vertical="center" wrapText="1"/>
    </xf>
    <xf numFmtId="212" fontId="70" fillId="25" borderId="3" xfId="0" applyNumberFormat="1" applyFont="1" applyFill="1" applyBorder="1" applyAlignment="1">
      <alignment horizontal="center" vertical="center" wrapText="1"/>
    </xf>
    <xf numFmtId="212" fontId="70" fillId="28" borderId="3" xfId="0" applyNumberFormat="1" applyFont="1" applyFill="1" applyBorder="1" applyAlignment="1">
      <alignment vertical="center" wrapText="1"/>
    </xf>
    <xf numFmtId="212" fontId="70" fillId="0" borderId="3" xfId="0" applyNumberFormat="1" applyFont="1" applyFill="1" applyBorder="1" applyAlignment="1">
      <alignment vertical="center" wrapText="1"/>
    </xf>
    <xf numFmtId="0" fontId="66" fillId="22" borderId="3" xfId="0" applyFont="1" applyFill="1" applyBorder="1" applyAlignment="1">
      <alignment horizontal="center" vertical="center" wrapText="1"/>
    </xf>
    <xf numFmtId="0" fontId="64" fillId="0" borderId="3" xfId="0" applyFont="1" applyFill="1" applyBorder="1" applyAlignment="1">
      <alignment horizontal="left" vertical="center" wrapText="1"/>
    </xf>
    <xf numFmtId="0" fontId="63" fillId="22" borderId="0" xfId="0" applyFont="1" applyFill="1" applyAlignment="1">
      <alignment vertical="center"/>
    </xf>
    <xf numFmtId="0" fontId="63" fillId="22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29" borderId="3" xfId="0" applyFont="1" applyFill="1" applyBorder="1" applyAlignment="1">
      <alignment horizontal="left" vertical="center" wrapText="1"/>
    </xf>
    <xf numFmtId="0" fontId="62" fillId="0" borderId="0" xfId="0" applyFont="1" applyFill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72" fillId="22" borderId="0" xfId="0" applyFont="1" applyFill="1" applyAlignment="1">
      <alignment vertical="center"/>
    </xf>
    <xf numFmtId="0" fontId="63" fillId="0" borderId="3" xfId="0" applyFont="1" applyFill="1" applyBorder="1" applyAlignment="1">
      <alignment horizontal="left" vertical="center" wrapText="1"/>
    </xf>
    <xf numFmtId="212" fontId="3" fillId="0" borderId="3" xfId="0" applyNumberFormat="1" applyFont="1" applyFill="1" applyBorder="1" applyAlignment="1">
      <alignment vertical="center" wrapText="1"/>
    </xf>
    <xf numFmtId="0" fontId="62" fillId="0" borderId="3" xfId="0" applyFont="1" applyFill="1" applyBorder="1" applyAlignment="1">
      <alignment horizontal="left" vertical="center" wrapText="1"/>
    </xf>
    <xf numFmtId="0" fontId="71" fillId="0" borderId="0" xfId="0" applyFont="1" applyFill="1" applyBorder="1" applyAlignment="1">
      <alignment vertical="center"/>
    </xf>
    <xf numFmtId="212" fontId="4" fillId="22" borderId="3" xfId="0" applyNumberFormat="1" applyFont="1" applyFill="1" applyBorder="1" applyAlignment="1">
      <alignment horizontal="center" vertical="center" wrapText="1"/>
    </xf>
    <xf numFmtId="0" fontId="4" fillId="22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>
      <alignment horizontal="left" vertical="center" wrapText="1"/>
    </xf>
    <xf numFmtId="2" fontId="62" fillId="28" borderId="3" xfId="0" applyNumberFormat="1" applyFont="1" applyFill="1" applyBorder="1" applyAlignment="1">
      <alignment horizontal="center" vertical="center" wrapText="1"/>
    </xf>
    <xf numFmtId="2" fontId="62" fillId="29" borderId="3" xfId="0" applyNumberFormat="1" applyFont="1" applyFill="1" applyBorder="1" applyAlignment="1">
      <alignment horizontal="center" vertical="center" wrapText="1"/>
    </xf>
    <xf numFmtId="212" fontId="62" fillId="28" borderId="3" xfId="0" applyNumberFormat="1" applyFont="1" applyFill="1" applyBorder="1" applyAlignment="1">
      <alignment horizontal="center" vertical="center" wrapText="1"/>
    </xf>
    <xf numFmtId="212" fontId="63" fillId="0" borderId="3" xfId="0" applyNumberFormat="1" applyFont="1" applyFill="1" applyBorder="1" applyAlignment="1">
      <alignment horizontal="center" vertical="center" wrapText="1"/>
    </xf>
    <xf numFmtId="204" fontId="4" fillId="30" borderId="3" xfId="0" applyNumberFormat="1" applyFont="1" applyFill="1" applyBorder="1" applyAlignment="1">
      <alignment horizontal="center" vertical="center" wrapText="1"/>
    </xf>
    <xf numFmtId="212" fontId="4" fillId="30" borderId="3" xfId="0" applyNumberFormat="1" applyFont="1" applyFill="1" applyBorder="1" applyAlignment="1">
      <alignment horizontal="center" vertical="center" wrapText="1"/>
    </xf>
    <xf numFmtId="0" fontId="4" fillId="30" borderId="0" xfId="0" applyFont="1" applyFill="1" applyAlignment="1">
      <alignment vertical="center"/>
    </xf>
    <xf numFmtId="0" fontId="3" fillId="30" borderId="0" xfId="0" applyFont="1" applyFill="1" applyAlignment="1">
      <alignment vertical="center"/>
    </xf>
    <xf numFmtId="0" fontId="69" fillId="30" borderId="0" xfId="0" applyFont="1" applyFill="1" applyAlignment="1">
      <alignment vertical="center"/>
    </xf>
    <xf numFmtId="0" fontId="4" fillId="22" borderId="0" xfId="0" applyFont="1" applyFill="1" applyAlignment="1">
      <alignment horizontal="left" vertical="center"/>
    </xf>
    <xf numFmtId="0" fontId="63" fillId="22" borderId="0" xfId="0" applyFont="1" applyFill="1" applyAlignment="1">
      <alignment horizontal="left" vertical="center"/>
    </xf>
    <xf numFmtId="0" fontId="4" fillId="30" borderId="0" xfId="0" applyFont="1" applyFill="1" applyBorder="1" applyAlignment="1">
      <alignment vertical="center"/>
    </xf>
    <xf numFmtId="212" fontId="4" fillId="30" borderId="0" xfId="0" applyNumberFormat="1" applyFont="1" applyFill="1" applyAlignment="1">
      <alignment vertical="center"/>
    </xf>
    <xf numFmtId="197" fontId="4" fillId="30" borderId="3" xfId="0" applyNumberFormat="1" applyFont="1" applyFill="1" applyBorder="1" applyAlignment="1">
      <alignment horizontal="center" vertical="center" wrapText="1"/>
    </xf>
    <xf numFmtId="204" fontId="3" fillId="3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0" fillId="0" borderId="14" xfId="0" applyBorder="1"/>
    <xf numFmtId="0" fontId="0" fillId="0" borderId="16" xfId="0" applyBorder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97" fontId="4" fillId="0" borderId="0" xfId="0" applyNumberFormat="1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Звичайний" xfId="0" builtinId="0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338"/>
  <sheetViews>
    <sheetView showGridLines="0" tabSelected="1" zoomScale="70" zoomScaleNormal="70" zoomScaleSheetLayoutView="55" workbookViewId="0">
      <selection activeCell="A12" sqref="A12"/>
    </sheetView>
  </sheetViews>
  <sheetFormatPr defaultRowHeight="15.75"/>
  <cols>
    <col min="1" max="1" width="62.7109375" style="2" customWidth="1"/>
    <col min="2" max="2" width="7.5703125" style="3" customWidth="1"/>
    <col min="3" max="3" width="13.42578125" style="3" customWidth="1"/>
    <col min="4" max="4" width="15.42578125" style="3" customWidth="1"/>
    <col min="5" max="5" width="15.7109375" style="2" customWidth="1"/>
    <col min="6" max="6" width="14" style="2" customWidth="1"/>
    <col min="7" max="7" width="15.42578125" style="2" customWidth="1"/>
    <col min="8" max="8" width="17.42578125" style="2" customWidth="1"/>
    <col min="9" max="9" width="19" style="2" customWidth="1"/>
    <col min="10" max="10" width="14.5703125" style="2" customWidth="1"/>
    <col min="11" max="12" width="12.42578125" style="2" customWidth="1"/>
    <col min="13" max="16384" width="9.140625" style="2"/>
  </cols>
  <sheetData>
    <row r="1" spans="1:10" ht="10.5" customHeight="1">
      <c r="A1" s="1"/>
      <c r="B1" s="10"/>
      <c r="C1" s="10"/>
      <c r="D1" s="10"/>
      <c r="E1" s="1"/>
      <c r="F1" s="1"/>
      <c r="G1" s="104"/>
      <c r="H1" s="104"/>
      <c r="I1" s="104"/>
      <c r="J1" s="1"/>
    </row>
    <row r="2" spans="1:10" ht="21.75" customHeight="1">
      <c r="A2" s="1"/>
      <c r="B2" s="10"/>
      <c r="C2" s="10"/>
      <c r="D2" s="10"/>
      <c r="E2" s="1"/>
      <c r="F2" s="105"/>
      <c r="G2" s="105"/>
      <c r="H2" s="105"/>
      <c r="I2" s="105"/>
      <c r="J2" s="1"/>
    </row>
    <row r="3" spans="1:10" ht="18.75">
      <c r="A3" s="1"/>
      <c r="B3" s="10"/>
      <c r="C3" s="10"/>
      <c r="D3" s="10"/>
      <c r="E3" s="1"/>
      <c r="F3" s="1"/>
      <c r="G3" s="1"/>
      <c r="H3" s="1"/>
      <c r="I3" s="1"/>
      <c r="J3" s="1"/>
    </row>
    <row r="4" spans="1:10" ht="18.75">
      <c r="A4" s="1" t="s">
        <v>74</v>
      </c>
      <c r="B4" s="10"/>
      <c r="C4" s="10"/>
      <c r="D4" s="10"/>
      <c r="E4" s="1"/>
      <c r="F4" s="1"/>
      <c r="G4" s="1"/>
      <c r="H4" s="106" t="s">
        <v>73</v>
      </c>
      <c r="I4" s="106"/>
      <c r="J4" s="1"/>
    </row>
    <row r="5" spans="1:10" ht="18.75">
      <c r="A5" s="81" t="s">
        <v>128</v>
      </c>
      <c r="B5" s="10"/>
      <c r="C5" s="10"/>
      <c r="D5" s="10"/>
      <c r="E5" s="1"/>
      <c r="F5" s="1"/>
      <c r="G5" s="1"/>
      <c r="H5" s="12" t="s">
        <v>135</v>
      </c>
      <c r="I5" s="12"/>
      <c r="J5" s="1"/>
    </row>
    <row r="6" spans="1:10" ht="18.75">
      <c r="A6" s="1" t="s">
        <v>129</v>
      </c>
      <c r="B6" s="10"/>
      <c r="C6" s="10"/>
      <c r="D6" s="10"/>
      <c r="E6" s="1"/>
      <c r="F6" s="1"/>
      <c r="G6" s="1"/>
      <c r="H6" s="13" t="s">
        <v>122</v>
      </c>
      <c r="I6" s="13"/>
      <c r="J6" s="1"/>
    </row>
    <row r="7" spans="1:10" ht="18.75">
      <c r="A7" s="1" t="s">
        <v>142</v>
      </c>
      <c r="B7" s="10"/>
      <c r="C7" s="10"/>
      <c r="D7" s="10"/>
      <c r="E7" s="1"/>
      <c r="F7" s="1"/>
      <c r="G7" s="1"/>
      <c r="H7" s="13" t="s">
        <v>124</v>
      </c>
      <c r="I7" s="13"/>
      <c r="J7" s="1"/>
    </row>
    <row r="8" spans="1:10" ht="18.75">
      <c r="A8" s="14" t="s">
        <v>143</v>
      </c>
      <c r="B8" s="10"/>
      <c r="C8" s="10"/>
      <c r="D8" s="10"/>
      <c r="E8" s="1"/>
      <c r="F8" s="1"/>
      <c r="G8" s="1"/>
      <c r="H8" s="1" t="s">
        <v>141</v>
      </c>
      <c r="I8" s="1"/>
      <c r="J8" s="1"/>
    </row>
    <row r="9" spans="1:10" ht="18.75">
      <c r="A9" s="1"/>
      <c r="B9" s="10"/>
      <c r="C9" s="10"/>
      <c r="D9" s="10"/>
      <c r="E9" s="1"/>
      <c r="F9" s="1"/>
      <c r="G9" s="1"/>
      <c r="H9" s="1"/>
      <c r="I9" s="1"/>
      <c r="J9" s="1"/>
    </row>
    <row r="10" spans="1:10" ht="18.75">
      <c r="A10" s="1"/>
      <c r="B10" s="10"/>
      <c r="C10" s="10"/>
      <c r="D10" s="10"/>
      <c r="E10" s="1"/>
      <c r="F10" s="1"/>
      <c r="G10" s="1"/>
      <c r="H10" s="1"/>
      <c r="I10" s="1"/>
      <c r="J10" s="1"/>
    </row>
    <row r="11" spans="1:10" ht="18.75">
      <c r="A11" s="1"/>
      <c r="B11" s="10"/>
      <c r="C11" s="10"/>
      <c r="D11" s="10"/>
      <c r="E11" s="1"/>
      <c r="F11" s="1"/>
      <c r="G11" s="1"/>
      <c r="H11" s="15" t="s">
        <v>46</v>
      </c>
      <c r="I11" s="16"/>
      <c r="J11" s="1"/>
    </row>
    <row r="12" spans="1:10" ht="18.75">
      <c r="A12" s="1"/>
      <c r="B12" s="10"/>
      <c r="C12" s="10"/>
      <c r="D12" s="10"/>
      <c r="E12" s="1"/>
      <c r="F12" s="1"/>
      <c r="G12" s="1"/>
      <c r="H12" s="15" t="s">
        <v>47</v>
      </c>
      <c r="I12" s="16"/>
      <c r="J12" s="1"/>
    </row>
    <row r="13" spans="1:10" ht="18.75">
      <c r="A13" s="1"/>
      <c r="B13" s="10"/>
      <c r="C13" s="10"/>
      <c r="D13" s="10"/>
      <c r="E13" s="1"/>
      <c r="F13" s="1"/>
      <c r="G13" s="1"/>
      <c r="H13" s="15" t="s">
        <v>48</v>
      </c>
      <c r="I13" s="16" t="s">
        <v>37</v>
      </c>
      <c r="J13" s="1"/>
    </row>
    <row r="14" spans="1:10" ht="18.75">
      <c r="A14" s="1"/>
      <c r="B14" s="10"/>
      <c r="C14" s="10"/>
      <c r="D14" s="10"/>
      <c r="E14" s="1"/>
      <c r="F14" s="1"/>
      <c r="G14" s="1"/>
      <c r="H14" s="15" t="s">
        <v>49</v>
      </c>
      <c r="I14" s="16"/>
      <c r="J14" s="1"/>
    </row>
    <row r="15" spans="1:10" ht="18.75">
      <c r="A15" s="1"/>
      <c r="B15" s="10"/>
      <c r="C15" s="10"/>
      <c r="D15" s="10"/>
      <c r="E15" s="1"/>
      <c r="F15" s="1"/>
      <c r="G15" s="1"/>
      <c r="H15" s="107" t="s">
        <v>50</v>
      </c>
      <c r="I15" s="108"/>
      <c r="J15" s="1"/>
    </row>
    <row r="16" spans="1:10" ht="10.5" customHeight="1">
      <c r="A16" s="1"/>
      <c r="B16" s="10"/>
      <c r="C16" s="10"/>
      <c r="D16" s="10"/>
      <c r="E16" s="1"/>
      <c r="F16" s="1"/>
      <c r="G16" s="1"/>
      <c r="H16" s="1"/>
      <c r="I16" s="1"/>
      <c r="J16" s="1"/>
    </row>
    <row r="17" spans="1:10" ht="18.75">
      <c r="A17" s="1"/>
      <c r="B17" s="10"/>
      <c r="C17" s="10"/>
      <c r="D17" s="10"/>
      <c r="E17" s="1"/>
      <c r="F17" s="1"/>
      <c r="G17" s="1"/>
      <c r="H17" s="1"/>
      <c r="I17" s="1"/>
      <c r="J17" s="1"/>
    </row>
    <row r="18" spans="1:10" ht="18.75">
      <c r="A18" s="15"/>
      <c r="B18" s="103"/>
      <c r="C18" s="103"/>
      <c r="D18" s="103"/>
      <c r="E18" s="103"/>
      <c r="F18" s="15"/>
      <c r="G18" s="15"/>
      <c r="H18" s="109" t="s">
        <v>31</v>
      </c>
      <c r="I18" s="109"/>
      <c r="J18" s="15"/>
    </row>
    <row r="19" spans="1:10" ht="48" customHeight="1">
      <c r="A19" s="18" t="s">
        <v>115</v>
      </c>
      <c r="B19" s="103" t="s">
        <v>123</v>
      </c>
      <c r="C19" s="103"/>
      <c r="D19" s="103"/>
      <c r="E19" s="103"/>
      <c r="F19" s="103"/>
      <c r="G19" s="19"/>
      <c r="H19" s="16" t="s">
        <v>24</v>
      </c>
      <c r="I19" s="16"/>
      <c r="J19" s="76" t="s">
        <v>118</v>
      </c>
    </row>
    <row r="20" spans="1:10" ht="37.5">
      <c r="A20" s="18" t="s">
        <v>80</v>
      </c>
      <c r="B20" s="110" t="s">
        <v>85</v>
      </c>
      <c r="C20" s="110"/>
      <c r="D20" s="110"/>
      <c r="E20" s="110"/>
      <c r="F20" s="15"/>
      <c r="G20" s="15"/>
      <c r="H20" s="15" t="s">
        <v>23</v>
      </c>
      <c r="I20" s="16"/>
      <c r="J20" s="16">
        <v>150</v>
      </c>
    </row>
    <row r="21" spans="1:10" ht="18.75">
      <c r="A21" s="18" t="s">
        <v>83</v>
      </c>
      <c r="B21" s="110" t="s">
        <v>84</v>
      </c>
      <c r="C21" s="110"/>
      <c r="D21" s="110"/>
      <c r="E21" s="110"/>
      <c r="F21" s="15"/>
      <c r="G21" s="15"/>
      <c r="H21" s="15" t="s">
        <v>22</v>
      </c>
      <c r="I21" s="16"/>
      <c r="J21" s="16">
        <v>2624010100</v>
      </c>
    </row>
    <row r="22" spans="1:10" ht="18.75">
      <c r="A22" s="18" t="s">
        <v>97</v>
      </c>
      <c r="B22" s="103"/>
      <c r="C22" s="103"/>
      <c r="D22" s="103"/>
      <c r="E22" s="103"/>
      <c r="F22" s="19"/>
      <c r="G22" s="19"/>
      <c r="H22" s="15" t="s">
        <v>5</v>
      </c>
      <c r="I22" s="16"/>
      <c r="J22" s="16"/>
    </row>
    <row r="23" spans="1:10" ht="18.75">
      <c r="A23" s="18" t="s">
        <v>9</v>
      </c>
      <c r="B23" s="103"/>
      <c r="C23" s="103"/>
      <c r="D23" s="103"/>
      <c r="E23" s="103"/>
      <c r="F23" s="19"/>
      <c r="G23" s="19"/>
      <c r="H23" s="15" t="s">
        <v>4</v>
      </c>
      <c r="I23" s="16"/>
      <c r="J23" s="16"/>
    </row>
    <row r="24" spans="1:10" ht="18.75">
      <c r="A24" s="18" t="s">
        <v>8</v>
      </c>
      <c r="B24" s="103"/>
      <c r="C24" s="103"/>
      <c r="D24" s="103"/>
      <c r="E24" s="103"/>
      <c r="F24" s="19"/>
      <c r="G24" s="19"/>
      <c r="H24" s="15" t="s">
        <v>6</v>
      </c>
      <c r="I24" s="16"/>
      <c r="J24" s="16" t="s">
        <v>106</v>
      </c>
    </row>
    <row r="25" spans="1:10" ht="18.75">
      <c r="A25" s="18" t="s">
        <v>38</v>
      </c>
      <c r="B25" s="103"/>
      <c r="C25" s="103"/>
      <c r="D25" s="103"/>
      <c r="E25" s="103"/>
      <c r="F25" s="103" t="s">
        <v>29</v>
      </c>
      <c r="G25" s="111"/>
      <c r="H25" s="111"/>
      <c r="I25" s="20" t="s">
        <v>37</v>
      </c>
      <c r="J25" s="15"/>
    </row>
    <row r="26" spans="1:10" ht="18.75">
      <c r="A26" s="18" t="s">
        <v>81</v>
      </c>
      <c r="B26" s="110" t="s">
        <v>82</v>
      </c>
      <c r="C26" s="110"/>
      <c r="D26" s="110"/>
      <c r="E26" s="110"/>
      <c r="F26" s="103"/>
      <c r="G26" s="111"/>
      <c r="H26" s="111"/>
      <c r="I26" s="19"/>
      <c r="J26" s="15"/>
    </row>
    <row r="27" spans="1:10" ht="26.25" customHeight="1">
      <c r="A27" s="18" t="s">
        <v>20</v>
      </c>
      <c r="B27" s="110"/>
      <c r="C27" s="110"/>
      <c r="D27" s="110"/>
      <c r="E27" s="110"/>
      <c r="F27" s="19"/>
      <c r="G27" s="19"/>
      <c r="H27" s="19"/>
      <c r="I27" s="19"/>
      <c r="J27" s="15"/>
    </row>
    <row r="28" spans="1:10" ht="46.5" customHeight="1">
      <c r="A28" s="18" t="s">
        <v>104</v>
      </c>
      <c r="B28" s="110" t="s">
        <v>101</v>
      </c>
      <c r="C28" s="110"/>
      <c r="D28" s="110"/>
      <c r="E28" s="110"/>
      <c r="F28" s="110"/>
      <c r="G28" s="15"/>
      <c r="H28" s="15"/>
      <c r="I28" s="15"/>
      <c r="J28" s="15"/>
    </row>
    <row r="29" spans="1:10" ht="18.75">
      <c r="A29" s="18" t="s">
        <v>7</v>
      </c>
      <c r="B29" s="112" t="s">
        <v>105</v>
      </c>
      <c r="C29" s="112"/>
      <c r="D29" s="112"/>
      <c r="E29" s="112"/>
      <c r="F29" s="19"/>
      <c r="G29" s="19"/>
      <c r="H29" s="19"/>
      <c r="I29" s="19"/>
      <c r="J29" s="15"/>
    </row>
    <row r="30" spans="1:10" ht="18.75">
      <c r="A30" s="18" t="s">
        <v>36</v>
      </c>
      <c r="B30" s="110" t="s">
        <v>102</v>
      </c>
      <c r="C30" s="110"/>
      <c r="D30" s="110"/>
      <c r="E30" s="110"/>
      <c r="F30" s="15"/>
      <c r="G30" s="15"/>
      <c r="H30" s="15"/>
      <c r="I30" s="15"/>
      <c r="J30" s="15"/>
    </row>
    <row r="31" spans="1:10" ht="11.25" customHeight="1">
      <c r="A31" s="1"/>
      <c r="B31" s="10"/>
      <c r="C31" s="10"/>
      <c r="D31" s="10"/>
      <c r="E31" s="1"/>
      <c r="F31" s="1"/>
      <c r="G31" s="1"/>
      <c r="H31" s="1"/>
      <c r="I31" s="1"/>
      <c r="J31" s="1"/>
    </row>
    <row r="32" spans="1:10" ht="16.5" customHeight="1">
      <c r="A32" s="113" t="s">
        <v>138</v>
      </c>
      <c r="B32" s="113"/>
      <c r="C32" s="113"/>
      <c r="D32" s="113"/>
      <c r="E32" s="113"/>
      <c r="F32" s="113"/>
      <c r="G32" s="113"/>
      <c r="H32" s="113"/>
      <c r="I32" s="113"/>
      <c r="J32" s="1"/>
    </row>
    <row r="33" spans="1:10" ht="9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"/>
    </row>
    <row r="34" spans="1:10" ht="15.75" customHeight="1">
      <c r="A34" s="21"/>
      <c r="B34" s="11"/>
      <c r="C34" s="21"/>
      <c r="D34" s="21"/>
      <c r="E34" s="21"/>
      <c r="F34" s="21"/>
      <c r="G34" s="21"/>
      <c r="H34" s="21"/>
      <c r="I34" s="21" t="s">
        <v>53</v>
      </c>
      <c r="J34" s="1"/>
    </row>
    <row r="35" spans="1:10" ht="36" customHeight="1">
      <c r="A35" s="109" t="s">
        <v>32</v>
      </c>
      <c r="B35" s="110" t="s">
        <v>10</v>
      </c>
      <c r="C35" s="110" t="s">
        <v>14</v>
      </c>
      <c r="D35" s="110" t="s">
        <v>15</v>
      </c>
      <c r="E35" s="110" t="s">
        <v>39</v>
      </c>
      <c r="F35" s="110" t="s">
        <v>25</v>
      </c>
      <c r="G35" s="110"/>
      <c r="H35" s="110"/>
      <c r="I35" s="110"/>
      <c r="J35" s="1"/>
    </row>
    <row r="36" spans="1:10" ht="42.75" customHeight="1">
      <c r="A36" s="109"/>
      <c r="B36" s="110"/>
      <c r="C36" s="110"/>
      <c r="D36" s="110"/>
      <c r="E36" s="110"/>
      <c r="F36" s="22" t="s">
        <v>26</v>
      </c>
      <c r="G36" s="22" t="s">
        <v>27</v>
      </c>
      <c r="H36" s="22" t="s">
        <v>28</v>
      </c>
      <c r="I36" s="22" t="s">
        <v>18</v>
      </c>
      <c r="J36" s="23"/>
    </row>
    <row r="37" spans="1:10" ht="18" customHeight="1">
      <c r="A37" s="16">
        <v>1</v>
      </c>
      <c r="B37" s="20">
        <v>2</v>
      </c>
      <c r="C37" s="20">
        <v>3</v>
      </c>
      <c r="D37" s="20">
        <v>4</v>
      </c>
      <c r="E37" s="20">
        <v>5</v>
      </c>
      <c r="F37" s="20">
        <v>6</v>
      </c>
      <c r="G37" s="20">
        <v>7</v>
      </c>
      <c r="H37" s="20">
        <v>8</v>
      </c>
      <c r="I37" s="20">
        <v>9</v>
      </c>
      <c r="J37" s="23"/>
    </row>
    <row r="38" spans="1:10" ht="18" customHeight="1">
      <c r="A38" s="117" t="s">
        <v>45</v>
      </c>
      <c r="B38" s="117"/>
      <c r="C38" s="117"/>
      <c r="D38" s="117"/>
      <c r="E38" s="117"/>
      <c r="F38" s="117"/>
      <c r="G38" s="117"/>
      <c r="H38" s="117"/>
      <c r="I38" s="118"/>
      <c r="J38" s="23"/>
    </row>
    <row r="39" spans="1:10" s="5" customFormat="1" ht="20.100000000000001" customHeight="1">
      <c r="A39" s="119" t="s">
        <v>62</v>
      </c>
      <c r="B39" s="119"/>
      <c r="C39" s="119"/>
      <c r="D39" s="119"/>
      <c r="E39" s="119"/>
      <c r="F39" s="119"/>
      <c r="G39" s="119"/>
      <c r="H39" s="119"/>
      <c r="I39" s="119"/>
      <c r="J39" s="25"/>
    </row>
    <row r="40" spans="1:10" s="5" customFormat="1" ht="37.5">
      <c r="A40" s="17" t="s">
        <v>51</v>
      </c>
      <c r="B40" s="26">
        <v>100</v>
      </c>
      <c r="C40" s="27"/>
      <c r="D40" s="79"/>
      <c r="E40" s="67">
        <f t="shared" ref="E40:E46" si="0">SUM(F40:I40)</f>
        <v>173800.2</v>
      </c>
      <c r="F40" s="65">
        <v>48455.8</v>
      </c>
      <c r="G40" s="68">
        <v>41047.9</v>
      </c>
      <c r="H40" s="68">
        <v>40091.199999999997</v>
      </c>
      <c r="I40" s="68">
        <v>44205.3</v>
      </c>
      <c r="J40" s="25"/>
    </row>
    <row r="41" spans="1:10" s="5" customFormat="1" ht="56.25" customHeight="1">
      <c r="A41" s="17" t="s">
        <v>52</v>
      </c>
      <c r="B41" s="26">
        <v>110</v>
      </c>
      <c r="C41" s="27"/>
      <c r="D41" s="79"/>
      <c r="E41" s="67">
        <f t="shared" si="0"/>
        <v>15255.6</v>
      </c>
      <c r="F41" s="29">
        <v>2288.6999999999998</v>
      </c>
      <c r="G41" s="68">
        <v>2835.4</v>
      </c>
      <c r="H41" s="68">
        <v>1864</v>
      </c>
      <c r="I41" s="68">
        <v>8267.5</v>
      </c>
      <c r="J41" s="25"/>
    </row>
    <row r="42" spans="1:10" s="5" customFormat="1" ht="37.5">
      <c r="A42" s="17" t="s">
        <v>121</v>
      </c>
      <c r="B42" s="26">
        <v>120</v>
      </c>
      <c r="C42" s="27"/>
      <c r="D42" s="29">
        <f>D43+D45+D46+D44</f>
        <v>0</v>
      </c>
      <c r="E42" s="64">
        <f t="shared" si="0"/>
        <v>151</v>
      </c>
      <c r="F42" s="29">
        <f>SUM(F43:F46)</f>
        <v>0</v>
      </c>
      <c r="G42" s="29">
        <f>G43+G45+G46+G44</f>
        <v>5.4</v>
      </c>
      <c r="H42" s="29">
        <f>H43+H45+H46+H44</f>
        <v>66</v>
      </c>
      <c r="I42" s="29">
        <f>I43+I45+I46+I44</f>
        <v>79.599999999999994</v>
      </c>
      <c r="J42" s="25"/>
    </row>
    <row r="43" spans="1:10" s="5" customFormat="1" ht="38.25" customHeight="1">
      <c r="A43" s="31" t="s">
        <v>126</v>
      </c>
      <c r="B43" s="32">
        <v>121</v>
      </c>
      <c r="C43" s="27"/>
      <c r="D43" s="62"/>
      <c r="E43" s="61">
        <f t="shared" si="0"/>
        <v>115</v>
      </c>
      <c r="F43" s="62"/>
      <c r="G43" s="62">
        <v>5.4</v>
      </c>
      <c r="H43" s="62">
        <v>66</v>
      </c>
      <c r="I43" s="62">
        <v>43.6</v>
      </c>
      <c r="J43" s="25"/>
    </row>
    <row r="44" spans="1:10" s="5" customFormat="1" ht="38.25" customHeight="1">
      <c r="A44" s="31" t="s">
        <v>125</v>
      </c>
      <c r="B44" s="32">
        <v>122</v>
      </c>
      <c r="C44" s="27"/>
      <c r="D44" s="62"/>
      <c r="E44" s="61">
        <f t="shared" si="0"/>
        <v>36</v>
      </c>
      <c r="F44" s="62"/>
      <c r="G44" s="62"/>
      <c r="H44" s="62"/>
      <c r="I44" s="62">
        <v>36</v>
      </c>
      <c r="J44" s="25"/>
    </row>
    <row r="45" spans="1:10" s="5" customFormat="1" ht="17.25" customHeight="1">
      <c r="A45" s="87"/>
      <c r="B45" s="32">
        <v>123</v>
      </c>
      <c r="C45" s="27"/>
      <c r="D45" s="62">
        <v>0</v>
      </c>
      <c r="E45" s="61">
        <f t="shared" si="0"/>
        <v>0</v>
      </c>
      <c r="F45" s="62"/>
      <c r="G45" s="62"/>
      <c r="H45" s="62"/>
      <c r="I45" s="62"/>
      <c r="J45" s="25"/>
    </row>
    <row r="46" spans="1:10" s="5" customFormat="1" ht="20.25">
      <c r="A46" s="87"/>
      <c r="B46" s="32">
        <v>124</v>
      </c>
      <c r="C46" s="27"/>
      <c r="D46" s="62">
        <v>0</v>
      </c>
      <c r="E46" s="61">
        <f t="shared" si="0"/>
        <v>0</v>
      </c>
      <c r="F46" s="62"/>
      <c r="G46" s="62"/>
      <c r="H46" s="62"/>
      <c r="I46" s="62"/>
      <c r="J46" s="25"/>
    </row>
    <row r="47" spans="1:10" ht="35.25" customHeight="1">
      <c r="A47" s="74" t="s">
        <v>117</v>
      </c>
      <c r="B47" s="26">
        <v>130</v>
      </c>
      <c r="C47" s="34">
        <f>SUM(C48:C69)</f>
        <v>0</v>
      </c>
      <c r="D47" s="28">
        <f t="shared" ref="D47:I47" si="1">D48+D52+D53+D59+D60+D61+SUM(D62:D69)</f>
        <v>0</v>
      </c>
      <c r="E47" s="28">
        <f t="shared" si="1"/>
        <v>-169727.89999999997</v>
      </c>
      <c r="F47" s="28">
        <f t="shared" si="1"/>
        <v>-37980.299999999996</v>
      </c>
      <c r="G47" s="28">
        <f t="shared" si="1"/>
        <v>-43758.7</v>
      </c>
      <c r="H47" s="28">
        <f t="shared" si="1"/>
        <v>-40054.5</v>
      </c>
      <c r="I47" s="28">
        <f t="shared" si="1"/>
        <v>-47934.399999999994</v>
      </c>
      <c r="J47" s="99"/>
    </row>
    <row r="48" spans="1:10" s="6" customFormat="1" ht="36" customHeight="1">
      <c r="A48" s="17" t="s">
        <v>43</v>
      </c>
      <c r="B48" s="20">
        <v>140</v>
      </c>
      <c r="C48" s="34"/>
      <c r="D48" s="28">
        <f>SUM(D49:D51)</f>
        <v>0</v>
      </c>
      <c r="E48" s="28">
        <f>SUM(F48:I48)</f>
        <v>-23322.400000000001</v>
      </c>
      <c r="F48" s="33">
        <f>SUM(F49:F51)</f>
        <v>-4124.4000000000005</v>
      </c>
      <c r="G48" s="28">
        <f>SUM(G49:G51)</f>
        <v>-6776.6</v>
      </c>
      <c r="H48" s="28">
        <f>SUM(H49:H51)</f>
        <v>-4644.2</v>
      </c>
      <c r="I48" s="28">
        <f>SUM(I49:I51)</f>
        <v>-7777.2</v>
      </c>
      <c r="J48" s="94"/>
    </row>
    <row r="49" spans="1:11" s="6" customFormat="1" ht="33" customHeight="1">
      <c r="A49" s="17" t="s">
        <v>112</v>
      </c>
      <c r="B49" s="69">
        <v>141</v>
      </c>
      <c r="C49" s="27"/>
      <c r="D49" s="30"/>
      <c r="E49" s="33">
        <f>SUM(F49:I49)</f>
        <v>-17118.100000000002</v>
      </c>
      <c r="F49" s="30">
        <v>-2508.4</v>
      </c>
      <c r="G49" s="30">
        <v>-4612.3</v>
      </c>
      <c r="H49" s="30">
        <v>-3706.2</v>
      </c>
      <c r="I49" s="30">
        <v>-6291.2</v>
      </c>
      <c r="J49" s="95"/>
      <c r="K49" s="75"/>
    </row>
    <row r="50" spans="1:11" s="6" customFormat="1" ht="59.25" customHeight="1">
      <c r="A50" s="17" t="s">
        <v>116</v>
      </c>
      <c r="B50" s="69">
        <v>142</v>
      </c>
      <c r="C50" s="27"/>
      <c r="D50" s="30"/>
      <c r="E50" s="33">
        <f>SUM(F50:I50)</f>
        <v>-3704.1000000000004</v>
      </c>
      <c r="F50" s="30">
        <v>-1031.4000000000001</v>
      </c>
      <c r="G50" s="30">
        <v>-1576.5</v>
      </c>
      <c r="H50" s="30">
        <v>-410</v>
      </c>
      <c r="I50" s="30">
        <v>-686.2</v>
      </c>
      <c r="J50" s="94"/>
    </row>
    <row r="51" spans="1:11" s="6" customFormat="1" ht="29.25" customHeight="1">
      <c r="A51" s="17" t="s">
        <v>103</v>
      </c>
      <c r="B51" s="69">
        <v>143</v>
      </c>
      <c r="C51" s="27"/>
      <c r="D51" s="30"/>
      <c r="E51" s="33">
        <f>SUM(F51:I51)</f>
        <v>-2500.1999999999998</v>
      </c>
      <c r="F51" s="30">
        <v>-584.6</v>
      </c>
      <c r="G51" s="30">
        <v>-587.79999999999995</v>
      </c>
      <c r="H51" s="30">
        <v>-528</v>
      </c>
      <c r="I51" s="30">
        <v>-799.8</v>
      </c>
      <c r="J51" s="94"/>
    </row>
    <row r="52" spans="1:11" s="6" customFormat="1" ht="39.75" customHeight="1">
      <c r="A52" s="24" t="s">
        <v>96</v>
      </c>
      <c r="B52" s="20">
        <v>150</v>
      </c>
      <c r="C52" s="55"/>
      <c r="D52" s="30"/>
      <c r="E52" s="33">
        <f t="shared" ref="E52:E85" si="2">SUM(F52:I52)</f>
        <v>-574.20000000000005</v>
      </c>
      <c r="F52" s="30">
        <v>-101</v>
      </c>
      <c r="G52" s="30">
        <v>-184.9</v>
      </c>
      <c r="H52" s="30">
        <v>-131.5</v>
      </c>
      <c r="I52" s="30">
        <v>-156.80000000000001</v>
      </c>
      <c r="J52" s="94"/>
    </row>
    <row r="53" spans="1:11" s="6" customFormat="1" ht="31.5" customHeight="1">
      <c r="A53" s="17" t="s">
        <v>42</v>
      </c>
      <c r="B53" s="20">
        <v>160</v>
      </c>
      <c r="C53" s="34"/>
      <c r="D53" s="28">
        <f>D54+D55+D56+D57+D58</f>
        <v>0</v>
      </c>
      <c r="E53" s="28">
        <f>SUM(F53:I53)</f>
        <v>-10099.099999999999</v>
      </c>
      <c r="F53" s="28">
        <f>F54+F55+F56+F57+F58</f>
        <v>-2288.6999999999998</v>
      </c>
      <c r="G53" s="28">
        <f>G54+G55+G56+G57+G58</f>
        <v>-2559.3000000000002</v>
      </c>
      <c r="H53" s="28">
        <f>SUM(H54:H58)</f>
        <v>-1372.9</v>
      </c>
      <c r="I53" s="28">
        <f>SUM(I54:I58)</f>
        <v>-3878.2</v>
      </c>
      <c r="J53" s="94"/>
    </row>
    <row r="54" spans="1:11" s="6" customFormat="1" ht="22.5" customHeight="1">
      <c r="A54" s="31" t="s">
        <v>35</v>
      </c>
      <c r="B54" s="36">
        <v>161</v>
      </c>
      <c r="C54" s="27"/>
      <c r="D54" s="30"/>
      <c r="E54" s="33">
        <f t="shared" si="2"/>
        <v>-4731.5</v>
      </c>
      <c r="F54" s="30">
        <v>-676.2</v>
      </c>
      <c r="G54" s="30">
        <v>-1173.5999999999999</v>
      </c>
      <c r="H54" s="30">
        <v>-1010.9</v>
      </c>
      <c r="I54" s="30">
        <v>-1870.8</v>
      </c>
      <c r="J54" s="94"/>
    </row>
    <row r="55" spans="1:11" s="6" customFormat="1" ht="24" customHeight="1">
      <c r="A55" s="31" t="s">
        <v>40</v>
      </c>
      <c r="B55" s="36">
        <v>162</v>
      </c>
      <c r="C55" s="27"/>
      <c r="D55" s="30"/>
      <c r="E55" s="33">
        <f t="shared" si="2"/>
        <v>-598.9</v>
      </c>
      <c r="F55" s="30">
        <v>-163.30000000000001</v>
      </c>
      <c r="G55" s="30">
        <v>-148</v>
      </c>
      <c r="H55" s="30">
        <v>-114.5</v>
      </c>
      <c r="I55" s="30">
        <v>-173.1</v>
      </c>
      <c r="J55" s="94"/>
    </row>
    <row r="56" spans="1:11" s="6" customFormat="1" ht="20.100000000000001" customHeight="1">
      <c r="A56" s="31" t="s">
        <v>41</v>
      </c>
      <c r="B56" s="36">
        <v>163</v>
      </c>
      <c r="C56" s="27"/>
      <c r="D56" s="30"/>
      <c r="E56" s="33">
        <f t="shared" si="2"/>
        <v>0</v>
      </c>
      <c r="F56" s="30"/>
      <c r="G56" s="30"/>
      <c r="H56" s="30"/>
      <c r="I56" s="30"/>
      <c r="J56" s="94"/>
    </row>
    <row r="57" spans="1:11" s="6" customFormat="1" ht="22.5" customHeight="1">
      <c r="A57" s="31" t="s">
        <v>86</v>
      </c>
      <c r="B57" s="36">
        <v>164</v>
      </c>
      <c r="C57" s="27"/>
      <c r="D57" s="30"/>
      <c r="E57" s="33">
        <f t="shared" si="2"/>
        <v>-4521.2</v>
      </c>
      <c r="F57" s="30">
        <v>-1449.2</v>
      </c>
      <c r="G57" s="30">
        <v>-1237.7</v>
      </c>
      <c r="H57" s="30"/>
      <c r="I57" s="30">
        <v>-1834.3</v>
      </c>
      <c r="J57" s="94"/>
    </row>
    <row r="58" spans="1:11" s="6" customFormat="1" ht="24.75" customHeight="1">
      <c r="A58" s="31" t="s">
        <v>87</v>
      </c>
      <c r="B58" s="36">
        <v>165</v>
      </c>
      <c r="C58" s="27"/>
      <c r="D58" s="30"/>
      <c r="E58" s="33">
        <f>F58+G58+H58+I58</f>
        <v>-247.5</v>
      </c>
      <c r="F58" s="30"/>
      <c r="G58" s="82"/>
      <c r="H58" s="82">
        <v>-247.5</v>
      </c>
      <c r="I58" s="30"/>
      <c r="J58" s="94"/>
    </row>
    <row r="59" spans="1:11" s="6" customFormat="1" ht="25.5" customHeight="1">
      <c r="A59" s="17" t="s">
        <v>137</v>
      </c>
      <c r="B59" s="69">
        <v>166</v>
      </c>
      <c r="C59" s="92"/>
      <c r="D59" s="93"/>
      <c r="E59" s="33">
        <f>SUM(F59:I59)</f>
        <v>-259.89999999999998</v>
      </c>
      <c r="F59" s="82">
        <v>-29.4</v>
      </c>
      <c r="G59" s="30">
        <v>-29.9</v>
      </c>
      <c r="H59" s="30">
        <v>-82.3</v>
      </c>
      <c r="I59" s="30">
        <v>-118.3</v>
      </c>
      <c r="J59" s="94"/>
    </row>
    <row r="60" spans="1:11" s="6" customFormat="1" ht="36.75" customHeight="1">
      <c r="A60" s="17" t="s">
        <v>134</v>
      </c>
      <c r="B60" s="69">
        <v>167</v>
      </c>
      <c r="C60" s="92"/>
      <c r="D60" s="93"/>
      <c r="E60" s="33">
        <f>SUM(F60:I60)</f>
        <v>0</v>
      </c>
      <c r="F60" s="30"/>
      <c r="G60" s="30"/>
      <c r="H60" s="30"/>
      <c r="I60" s="30"/>
      <c r="J60" s="94"/>
    </row>
    <row r="61" spans="1:11" s="6" customFormat="1" ht="39" customHeight="1">
      <c r="A61" s="80" t="s">
        <v>88</v>
      </c>
      <c r="B61" s="69">
        <v>170</v>
      </c>
      <c r="C61" s="92"/>
      <c r="D61" s="93"/>
      <c r="E61" s="33">
        <f>SUM(F61:I61)</f>
        <v>-1286.2</v>
      </c>
      <c r="F61" s="82">
        <v>-260.7</v>
      </c>
      <c r="G61" s="82">
        <v>-310.8</v>
      </c>
      <c r="H61" s="82">
        <v>-410</v>
      </c>
      <c r="I61" s="30">
        <v>-304.7</v>
      </c>
      <c r="J61" s="77"/>
      <c r="K61" s="71"/>
    </row>
    <row r="62" spans="1:11" s="6" customFormat="1" ht="30.75" customHeight="1">
      <c r="A62" s="24" t="s">
        <v>2</v>
      </c>
      <c r="B62" s="20">
        <v>180</v>
      </c>
      <c r="C62" s="27"/>
      <c r="D62" s="93"/>
      <c r="E62" s="28">
        <f t="shared" si="2"/>
        <v>-101198.3</v>
      </c>
      <c r="F62" s="82">
        <v>-24265.4</v>
      </c>
      <c r="G62" s="82">
        <v>-25615.5</v>
      </c>
      <c r="H62" s="82">
        <v>-26485.200000000001</v>
      </c>
      <c r="I62" s="30">
        <v>-24832.2</v>
      </c>
      <c r="J62" s="94"/>
    </row>
    <row r="63" spans="1:11" s="6" customFormat="1" ht="30" customHeight="1">
      <c r="A63" s="24" t="s">
        <v>3</v>
      </c>
      <c r="B63" s="20">
        <v>190</v>
      </c>
      <c r="C63" s="27"/>
      <c r="D63" s="93"/>
      <c r="E63" s="28">
        <f t="shared" si="2"/>
        <v>-21826.1</v>
      </c>
      <c r="F63" s="82">
        <v>-5241.5</v>
      </c>
      <c r="G63" s="82">
        <v>-5509.1</v>
      </c>
      <c r="H63" s="82">
        <v>-5726.7</v>
      </c>
      <c r="I63" s="30">
        <v>-5348.8</v>
      </c>
      <c r="J63" s="94"/>
    </row>
    <row r="64" spans="1:11" s="6" customFormat="1" ht="20.100000000000001" customHeight="1">
      <c r="A64" s="17" t="s">
        <v>89</v>
      </c>
      <c r="B64" s="20">
        <v>200</v>
      </c>
      <c r="C64" s="27"/>
      <c r="D64" s="93"/>
      <c r="E64" s="33">
        <f>F64+G64+H64+I64</f>
        <v>-19.399999999999999</v>
      </c>
      <c r="F64" s="82"/>
      <c r="G64" s="82"/>
      <c r="H64" s="82"/>
      <c r="I64" s="30">
        <v>-19.399999999999999</v>
      </c>
      <c r="J64" s="100"/>
    </row>
    <row r="65" spans="1:10" s="6" customFormat="1" ht="20.100000000000001" customHeight="1">
      <c r="A65" s="17" t="s">
        <v>90</v>
      </c>
      <c r="B65" s="20">
        <v>210</v>
      </c>
      <c r="C65" s="27"/>
      <c r="D65" s="93"/>
      <c r="E65" s="33">
        <f>F65+G65+H65+I65</f>
        <v>-12.5</v>
      </c>
      <c r="F65" s="30"/>
      <c r="G65" s="30">
        <v>-12.5</v>
      </c>
      <c r="H65" s="30"/>
      <c r="I65" s="30"/>
      <c r="J65" s="94"/>
    </row>
    <row r="66" spans="1:10" s="6" customFormat="1" ht="30" customHeight="1">
      <c r="A66" s="17" t="s">
        <v>91</v>
      </c>
      <c r="B66" s="83">
        <v>220</v>
      </c>
      <c r="C66" s="92"/>
      <c r="D66" s="93"/>
      <c r="E66" s="33">
        <f t="shared" si="2"/>
        <v>-151</v>
      </c>
      <c r="F66" s="30"/>
      <c r="G66" s="93">
        <v>-5.4</v>
      </c>
      <c r="H66" s="30">
        <v>-66</v>
      </c>
      <c r="I66" s="30">
        <v>-79.599999999999994</v>
      </c>
      <c r="J66" s="94"/>
    </row>
    <row r="67" spans="1:10" s="6" customFormat="1" ht="51" customHeight="1">
      <c r="A67" s="78" t="s">
        <v>98</v>
      </c>
      <c r="B67" s="83">
        <v>230</v>
      </c>
      <c r="C67" s="92"/>
      <c r="D67" s="93"/>
      <c r="E67" s="33">
        <f t="shared" si="2"/>
        <v>-10420.799999999999</v>
      </c>
      <c r="F67" s="82">
        <v>-1542.1</v>
      </c>
      <c r="G67" s="30">
        <v>-2601.6999999999998</v>
      </c>
      <c r="H67" s="30">
        <v>-997</v>
      </c>
      <c r="I67" s="30">
        <v>-5280</v>
      </c>
      <c r="J67" s="94"/>
    </row>
    <row r="68" spans="1:10" s="6" customFormat="1" ht="20.25" customHeight="1">
      <c r="A68" s="17" t="s">
        <v>55</v>
      </c>
      <c r="B68" s="20">
        <v>240</v>
      </c>
      <c r="C68" s="27"/>
      <c r="D68" s="30"/>
      <c r="E68" s="33">
        <f t="shared" si="2"/>
        <v>0</v>
      </c>
      <c r="F68" s="30"/>
      <c r="G68" s="30"/>
      <c r="H68" s="30"/>
      <c r="I68" s="30"/>
      <c r="J68" s="94"/>
    </row>
    <row r="69" spans="1:10" s="6" customFormat="1" ht="35.25" customHeight="1">
      <c r="A69" s="17" t="s">
        <v>120</v>
      </c>
      <c r="B69" s="20">
        <v>250</v>
      </c>
      <c r="C69" s="27"/>
      <c r="D69" s="30"/>
      <c r="E69" s="33">
        <f t="shared" si="2"/>
        <v>-558</v>
      </c>
      <c r="F69" s="30">
        <v>-127.1</v>
      </c>
      <c r="G69" s="30">
        <v>-153</v>
      </c>
      <c r="H69" s="30">
        <v>-138.69999999999999</v>
      </c>
      <c r="I69" s="30">
        <v>-139.19999999999999</v>
      </c>
      <c r="J69" s="94"/>
    </row>
    <row r="70" spans="1:10" ht="35.25" customHeight="1">
      <c r="A70" s="60" t="s">
        <v>114</v>
      </c>
      <c r="B70" s="26">
        <v>260</v>
      </c>
      <c r="C70" s="34">
        <f>SUM(C71:C81,C82)</f>
        <v>0</v>
      </c>
      <c r="D70" s="28">
        <f>SUM(D71:D81,D82)</f>
        <v>0</v>
      </c>
      <c r="E70" s="28">
        <f t="shared" si="2"/>
        <v>-16028.399999999998</v>
      </c>
      <c r="F70" s="28">
        <f>SUM(F71:F81,F82)</f>
        <v>-3639.3999999999996</v>
      </c>
      <c r="G70" s="28">
        <f>SUM(G71:G81,G82)</f>
        <v>-3860</v>
      </c>
      <c r="H70" s="28">
        <f>SUM(H71:H81,H82)</f>
        <v>-4547.7</v>
      </c>
      <c r="I70" s="28">
        <f>SUM(I71:I81,I82)</f>
        <v>-3981.3</v>
      </c>
      <c r="J70" s="23"/>
    </row>
    <row r="71" spans="1:10" ht="68.25" customHeight="1">
      <c r="A71" s="31" t="s">
        <v>92</v>
      </c>
      <c r="B71" s="32">
        <v>261</v>
      </c>
      <c r="C71" s="27"/>
      <c r="D71" s="30"/>
      <c r="E71" s="33">
        <f t="shared" si="2"/>
        <v>-35</v>
      </c>
      <c r="F71" s="30"/>
      <c r="G71" s="30">
        <v>-20</v>
      </c>
      <c r="H71" s="30"/>
      <c r="I71" s="30">
        <v>-15</v>
      </c>
      <c r="J71" s="23"/>
    </row>
    <row r="72" spans="1:10" ht="36" customHeight="1">
      <c r="A72" s="87" t="s">
        <v>88</v>
      </c>
      <c r="B72" s="32">
        <v>262</v>
      </c>
      <c r="C72" s="92"/>
      <c r="D72" s="30"/>
      <c r="E72" s="33">
        <f>F72+G72+H72+I72</f>
        <v>0</v>
      </c>
      <c r="F72" s="82"/>
      <c r="G72" s="82"/>
      <c r="H72" s="82"/>
      <c r="I72" s="30"/>
      <c r="J72" s="23"/>
    </row>
    <row r="73" spans="1:10" ht="20.100000000000001" customHeight="1">
      <c r="A73" s="31" t="s">
        <v>16</v>
      </c>
      <c r="B73" s="32">
        <v>263</v>
      </c>
      <c r="C73" s="27"/>
      <c r="D73" s="30"/>
      <c r="E73" s="33">
        <f t="shared" si="2"/>
        <v>-16.200000000000003</v>
      </c>
      <c r="F73" s="82"/>
      <c r="G73" s="82">
        <v>-5.4</v>
      </c>
      <c r="H73" s="82">
        <v>-5.4</v>
      </c>
      <c r="I73" s="30">
        <v>-5.4</v>
      </c>
      <c r="J73" s="23"/>
    </row>
    <row r="74" spans="1:10" s="6" customFormat="1" ht="24.75" customHeight="1">
      <c r="A74" s="70" t="s">
        <v>57</v>
      </c>
      <c r="B74" s="32">
        <v>264</v>
      </c>
      <c r="C74" s="27"/>
      <c r="D74" s="30"/>
      <c r="E74" s="28">
        <f t="shared" si="2"/>
        <v>-13017.6</v>
      </c>
      <c r="F74" s="82">
        <v>-2928.7</v>
      </c>
      <c r="G74" s="82">
        <v>-3107.3</v>
      </c>
      <c r="H74" s="82">
        <v>-3731.6</v>
      </c>
      <c r="I74" s="82">
        <v>-3250</v>
      </c>
      <c r="J74" s="35"/>
    </row>
    <row r="75" spans="1:10" s="6" customFormat="1" ht="24" customHeight="1">
      <c r="A75" s="70" t="s">
        <v>58</v>
      </c>
      <c r="B75" s="32">
        <v>265</v>
      </c>
      <c r="C75" s="27"/>
      <c r="D75" s="30"/>
      <c r="E75" s="28">
        <f t="shared" si="2"/>
        <v>-2807.6000000000004</v>
      </c>
      <c r="F75" s="82">
        <v>-633.6</v>
      </c>
      <c r="G75" s="82">
        <v>-668.3</v>
      </c>
      <c r="H75" s="82">
        <v>-805.5</v>
      </c>
      <c r="I75" s="82">
        <v>-700.2</v>
      </c>
      <c r="J75" s="35"/>
    </row>
    <row r="76" spans="1:10" s="6" customFormat="1" ht="20.100000000000001" customHeight="1">
      <c r="A76" s="31" t="s">
        <v>35</v>
      </c>
      <c r="B76" s="32">
        <v>266</v>
      </c>
      <c r="C76" s="27"/>
      <c r="D76" s="30"/>
      <c r="E76" s="33">
        <f t="shared" si="2"/>
        <v>0</v>
      </c>
      <c r="F76" s="82"/>
      <c r="G76" s="82"/>
      <c r="H76" s="82"/>
      <c r="I76" s="30"/>
      <c r="J76" s="35"/>
    </row>
    <row r="77" spans="1:10" s="6" customFormat="1" ht="20.100000000000001" customHeight="1">
      <c r="A77" s="31" t="s">
        <v>40</v>
      </c>
      <c r="B77" s="32">
        <v>267</v>
      </c>
      <c r="C77" s="27"/>
      <c r="D77" s="30"/>
      <c r="E77" s="33">
        <f t="shared" si="2"/>
        <v>0</v>
      </c>
      <c r="F77" s="82"/>
      <c r="G77" s="82"/>
      <c r="H77" s="82"/>
      <c r="I77" s="30"/>
      <c r="J77" s="35"/>
    </row>
    <row r="78" spans="1:10" s="6" customFormat="1" ht="20.100000000000001" customHeight="1">
      <c r="A78" s="31" t="s">
        <v>86</v>
      </c>
      <c r="B78" s="32">
        <v>268</v>
      </c>
      <c r="C78" s="27"/>
      <c r="D78" s="30"/>
      <c r="E78" s="33">
        <f t="shared" si="2"/>
        <v>0</v>
      </c>
      <c r="F78" s="30"/>
      <c r="G78" s="30"/>
      <c r="H78" s="30"/>
      <c r="I78" s="30"/>
      <c r="J78" s="94"/>
    </row>
    <row r="79" spans="1:10" s="6" customFormat="1" ht="20.100000000000001" customHeight="1">
      <c r="A79" s="17" t="s">
        <v>54</v>
      </c>
      <c r="B79" s="32">
        <v>269</v>
      </c>
      <c r="C79" s="27"/>
      <c r="D79" s="30"/>
      <c r="E79" s="33">
        <f t="shared" si="2"/>
        <v>0</v>
      </c>
      <c r="F79" s="30"/>
      <c r="G79" s="30"/>
      <c r="H79" s="30"/>
      <c r="I79" s="30"/>
      <c r="J79" s="94"/>
    </row>
    <row r="80" spans="1:10" s="6" customFormat="1" ht="20.100000000000001" customHeight="1">
      <c r="A80" s="17" t="s">
        <v>90</v>
      </c>
      <c r="B80" s="32">
        <v>270</v>
      </c>
      <c r="C80" s="27"/>
      <c r="D80" s="30"/>
      <c r="E80" s="33">
        <f t="shared" si="2"/>
        <v>0</v>
      </c>
      <c r="F80" s="30"/>
      <c r="G80" s="30"/>
      <c r="H80" s="30"/>
      <c r="I80" s="30"/>
      <c r="J80" s="94"/>
    </row>
    <row r="81" spans="1:10" s="6" customFormat="1" ht="20.25" customHeight="1">
      <c r="A81" s="17" t="s">
        <v>56</v>
      </c>
      <c r="B81" s="26">
        <v>280</v>
      </c>
      <c r="C81" s="27"/>
      <c r="D81" s="30"/>
      <c r="E81" s="33">
        <f t="shared" si="2"/>
        <v>0</v>
      </c>
      <c r="F81" s="30"/>
      <c r="G81" s="30"/>
      <c r="H81" s="30"/>
      <c r="I81" s="30"/>
      <c r="J81" s="94"/>
    </row>
    <row r="82" spans="1:10" s="6" customFormat="1" ht="59.25" customHeight="1">
      <c r="A82" s="17" t="s">
        <v>93</v>
      </c>
      <c r="B82" s="26">
        <v>290</v>
      </c>
      <c r="C82" s="27"/>
      <c r="D82" s="30"/>
      <c r="E82" s="33">
        <f t="shared" si="2"/>
        <v>-151.99999999999997</v>
      </c>
      <c r="F82" s="30">
        <v>-77.099999999999994</v>
      </c>
      <c r="G82" s="30">
        <v>-59</v>
      </c>
      <c r="H82" s="30">
        <v>-5.2</v>
      </c>
      <c r="I82" s="30">
        <v>-10.7</v>
      </c>
      <c r="J82" s="94"/>
    </row>
    <row r="83" spans="1:10" s="6" customFormat="1" ht="26.25" customHeight="1">
      <c r="A83" s="78" t="s">
        <v>44</v>
      </c>
      <c r="B83" s="26">
        <v>300</v>
      </c>
      <c r="C83" s="34"/>
      <c r="D83" s="33">
        <f>SUM(D84:D85)</f>
        <v>0</v>
      </c>
      <c r="E83" s="33">
        <f t="shared" si="2"/>
        <v>0</v>
      </c>
      <c r="F83" s="33"/>
      <c r="G83" s="33">
        <f>SUM(G84:G85)</f>
        <v>0</v>
      </c>
      <c r="H83" s="33">
        <f>SUM(H84:H85)</f>
        <v>0</v>
      </c>
      <c r="I83" s="33">
        <f>SUM(I84:I85)</f>
        <v>0</v>
      </c>
      <c r="J83" s="94"/>
    </row>
    <row r="84" spans="1:10" s="6" customFormat="1" ht="20.100000000000001" customHeight="1">
      <c r="A84" s="87" t="s">
        <v>59</v>
      </c>
      <c r="B84" s="37">
        <v>310</v>
      </c>
      <c r="C84" s="27"/>
      <c r="D84" s="30"/>
      <c r="E84" s="33">
        <f t="shared" si="2"/>
        <v>0</v>
      </c>
      <c r="F84" s="30"/>
      <c r="G84" s="30"/>
      <c r="H84" s="30"/>
      <c r="I84" s="30"/>
      <c r="J84" s="94"/>
    </row>
    <row r="85" spans="1:10" s="6" customFormat="1" ht="20.100000000000001" customHeight="1">
      <c r="A85" s="87" t="s">
        <v>60</v>
      </c>
      <c r="B85" s="37">
        <v>320</v>
      </c>
      <c r="C85" s="27"/>
      <c r="D85" s="27"/>
      <c r="E85" s="33">
        <f t="shared" si="2"/>
        <v>0</v>
      </c>
      <c r="F85" s="27"/>
      <c r="G85" s="27"/>
      <c r="H85" s="30"/>
      <c r="I85" s="30"/>
      <c r="J85" s="94"/>
    </row>
    <row r="86" spans="1:10" s="6" customFormat="1" ht="39.75" customHeight="1">
      <c r="A86" s="24" t="s">
        <v>94</v>
      </c>
      <c r="B86" s="73">
        <v>330</v>
      </c>
      <c r="C86" s="27"/>
      <c r="D86" s="55"/>
      <c r="E86" s="28">
        <f>F86+G86+H86+I86</f>
        <v>-15</v>
      </c>
      <c r="F86" s="27">
        <v>-10</v>
      </c>
      <c r="G86" s="55"/>
      <c r="H86" s="55"/>
      <c r="I86" s="55">
        <v>-5</v>
      </c>
      <c r="J86" s="94"/>
    </row>
    <row r="87" spans="1:10" s="6" customFormat="1" ht="20.100000000000001" customHeight="1">
      <c r="A87" s="86" t="s">
        <v>139</v>
      </c>
      <c r="B87" s="84"/>
      <c r="C87" s="84"/>
      <c r="D87" s="84"/>
      <c r="E87" s="84"/>
      <c r="F87" s="84"/>
      <c r="G87" s="84"/>
      <c r="H87" s="84"/>
      <c r="I87" s="85"/>
      <c r="J87" s="94"/>
    </row>
    <row r="88" spans="1:10" s="6" customFormat="1" ht="26.25" customHeight="1">
      <c r="A88" s="17" t="s">
        <v>63</v>
      </c>
      <c r="B88" s="16">
        <v>350</v>
      </c>
      <c r="C88" s="27"/>
      <c r="D88" s="62">
        <f>D49+D52+D53+D59+D60+D61+D64+D65+D66+D50+D51+D67</f>
        <v>0</v>
      </c>
      <c r="E88" s="61">
        <f t="shared" ref="E88:E93" si="3">SUM(F88:I88)</f>
        <v>-46145.5</v>
      </c>
      <c r="F88" s="62">
        <f>F49+F52+F53+F59+F60+F61+F64+F65+F66+F50+F51+F67</f>
        <v>-8346.3000000000011</v>
      </c>
      <c r="G88" s="62">
        <f>G49+G52+G53+G59+G60+G61+G64+G65+G66+G50+G51+G67</f>
        <v>-12481.099999999999</v>
      </c>
      <c r="H88" s="62">
        <f>H49+H52+H53+H59+H60+H61+H64+H65+H66+H50+H51+H67</f>
        <v>-7703.9000000000005</v>
      </c>
      <c r="I88" s="62">
        <f>I49+I52+I53+I59+I60+I61+I64+I65+I66+I50+I51+I67</f>
        <v>-17614.2</v>
      </c>
      <c r="J88" s="96"/>
    </row>
    <row r="89" spans="1:10" s="6" customFormat="1" ht="25.5" customHeight="1">
      <c r="A89" s="17" t="s">
        <v>2</v>
      </c>
      <c r="B89" s="16">
        <v>360</v>
      </c>
      <c r="C89" s="27"/>
      <c r="D89" s="62">
        <f>D62+D74</f>
        <v>0</v>
      </c>
      <c r="E89" s="61">
        <f t="shared" si="3"/>
        <v>-114215.9</v>
      </c>
      <c r="F89" s="30">
        <f>F74+F62</f>
        <v>-27194.100000000002</v>
      </c>
      <c r="G89" s="62">
        <f t="shared" ref="G89:I90" si="4">G62+G74</f>
        <v>-28722.799999999999</v>
      </c>
      <c r="H89" s="62">
        <f t="shared" si="4"/>
        <v>-30216.799999999999</v>
      </c>
      <c r="I89" s="62">
        <f t="shared" si="4"/>
        <v>-28082.2</v>
      </c>
      <c r="J89" s="96"/>
    </row>
    <row r="90" spans="1:10" s="6" customFormat="1" ht="27" customHeight="1">
      <c r="A90" s="17" t="s">
        <v>3</v>
      </c>
      <c r="B90" s="16">
        <v>370</v>
      </c>
      <c r="C90" s="27"/>
      <c r="D90" s="30">
        <f>D63+D75</f>
        <v>0</v>
      </c>
      <c r="E90" s="61">
        <f t="shared" si="3"/>
        <v>-24633.7</v>
      </c>
      <c r="F90" s="30">
        <f>F63+F75</f>
        <v>-5875.1</v>
      </c>
      <c r="G90" s="30">
        <f t="shared" si="4"/>
        <v>-6177.4000000000005</v>
      </c>
      <c r="H90" s="30">
        <f t="shared" si="4"/>
        <v>-6532.2</v>
      </c>
      <c r="I90" s="30">
        <f t="shared" si="4"/>
        <v>-6049</v>
      </c>
      <c r="J90" s="96"/>
    </row>
    <row r="91" spans="1:10" s="6" customFormat="1" ht="20.100000000000001" customHeight="1">
      <c r="A91" s="17" t="s">
        <v>55</v>
      </c>
      <c r="B91" s="16">
        <v>380</v>
      </c>
      <c r="C91" s="27"/>
      <c r="D91" s="62">
        <f>D68+D81</f>
        <v>0</v>
      </c>
      <c r="E91" s="61">
        <f t="shared" si="3"/>
        <v>0</v>
      </c>
      <c r="F91" s="30">
        <f>F68+F81</f>
        <v>0</v>
      </c>
      <c r="G91" s="62">
        <f>G68+G81</f>
        <v>0</v>
      </c>
      <c r="H91" s="62">
        <f>H68+H81</f>
        <v>0</v>
      </c>
      <c r="I91" s="62">
        <f>I68+I81</f>
        <v>0</v>
      </c>
      <c r="J91" s="96"/>
    </row>
    <row r="92" spans="1:10" s="6" customFormat="1" ht="20.100000000000001" customHeight="1">
      <c r="A92" s="17" t="s">
        <v>12</v>
      </c>
      <c r="B92" s="16">
        <v>390</v>
      </c>
      <c r="C92" s="27"/>
      <c r="D92" s="62">
        <f>D71++D72+D73+D76+D77+D78+D79+D80++D82+D86+D69</f>
        <v>0</v>
      </c>
      <c r="E92" s="61">
        <f t="shared" si="3"/>
        <v>-776.19999999999993</v>
      </c>
      <c r="F92" s="30">
        <f>F71+F72+F73+F76+F77+F78+F79+F80+F82+F86+F69</f>
        <v>-214.2</v>
      </c>
      <c r="G92" s="62">
        <f>G71++G72+G73+G76+G77+G78+G79+G80++G82+G86+G69</f>
        <v>-237.4</v>
      </c>
      <c r="H92" s="62">
        <f>H71+H72+H73+H76+H77+H78+H79+H80+H82+H86+H69</f>
        <v>-149.29999999999998</v>
      </c>
      <c r="I92" s="62">
        <f>I71+I72+I73+I76+I77+I78+I79+I80+I82+I86+I69</f>
        <v>-175.29999999999998</v>
      </c>
      <c r="J92" s="63"/>
    </row>
    <row r="93" spans="1:10" s="6" customFormat="1" ht="27" customHeight="1">
      <c r="A93" s="17" t="s">
        <v>95</v>
      </c>
      <c r="B93" s="16">
        <v>400</v>
      </c>
      <c r="C93" s="27"/>
      <c r="D93" s="29">
        <f>SUM(D88:D92)</f>
        <v>0</v>
      </c>
      <c r="E93" s="28">
        <f t="shared" si="3"/>
        <v>-185771.3</v>
      </c>
      <c r="F93" s="29">
        <f>SUM(F88:F92)</f>
        <v>-41629.699999999997</v>
      </c>
      <c r="G93" s="65">
        <f>SUM(G88:G92)</f>
        <v>-47618.7</v>
      </c>
      <c r="H93" s="65">
        <f>SUM(H88:H92)</f>
        <v>-44602.2</v>
      </c>
      <c r="I93" s="65">
        <f>SUM(I88:I92)</f>
        <v>-51920.700000000004</v>
      </c>
      <c r="J93" s="63"/>
    </row>
    <row r="94" spans="1:10" s="6" customFormat="1" ht="20.100000000000001" customHeight="1">
      <c r="A94" s="120" t="s">
        <v>113</v>
      </c>
      <c r="B94" s="117"/>
      <c r="C94" s="117"/>
      <c r="D94" s="117"/>
      <c r="E94" s="117"/>
      <c r="F94" s="117"/>
      <c r="G94" s="117"/>
      <c r="H94" s="117"/>
      <c r="I94" s="118"/>
      <c r="J94" s="35"/>
    </row>
    <row r="95" spans="1:10" s="6" customFormat="1" ht="30" customHeight="1">
      <c r="A95" s="17" t="s">
        <v>75</v>
      </c>
      <c r="B95" s="16">
        <v>500</v>
      </c>
      <c r="C95" s="92"/>
      <c r="D95" s="88">
        <f>D96+D97</f>
        <v>17266.2</v>
      </c>
      <c r="E95" s="28">
        <f>SUM(F95:I95)</f>
        <v>9883.6</v>
      </c>
      <c r="F95" s="28">
        <f>F96+F97</f>
        <v>709.3</v>
      </c>
      <c r="G95" s="38">
        <f>G96+G97</f>
        <v>4718.7</v>
      </c>
      <c r="H95" s="38">
        <f>H96+H97</f>
        <v>1937.1</v>
      </c>
      <c r="I95" s="38">
        <f>I96+I97</f>
        <v>2518.5</v>
      </c>
      <c r="J95" s="35"/>
    </row>
    <row r="96" spans="1:10" s="6" customFormat="1" ht="37.5" customHeight="1">
      <c r="A96" s="17" t="s">
        <v>130</v>
      </c>
      <c r="B96" s="16">
        <v>501</v>
      </c>
      <c r="C96" s="92"/>
      <c r="D96" s="88"/>
      <c r="E96" s="28">
        <f>F96+G96+H96+I96</f>
        <v>5310.1</v>
      </c>
      <c r="F96" s="28">
        <v>709.3</v>
      </c>
      <c r="G96" s="38">
        <v>1941.3</v>
      </c>
      <c r="H96" s="38">
        <v>141</v>
      </c>
      <c r="I96" s="38">
        <v>2518.5</v>
      </c>
      <c r="J96" s="35"/>
    </row>
    <row r="97" spans="1:11" s="6" customFormat="1" ht="40.5" customHeight="1">
      <c r="A97" s="17" t="s">
        <v>99</v>
      </c>
      <c r="B97" s="37">
        <v>502</v>
      </c>
      <c r="C97" s="101"/>
      <c r="D97" s="89">
        <v>17266.2</v>
      </c>
      <c r="E97" s="28">
        <f>F97+G97+H97+I97</f>
        <v>4573.5</v>
      </c>
      <c r="F97" s="58"/>
      <c r="G97" s="59">
        <v>2777.4</v>
      </c>
      <c r="H97" s="59">
        <v>1796.1</v>
      </c>
      <c r="I97" s="59"/>
      <c r="J97" s="94"/>
    </row>
    <row r="98" spans="1:11" s="6" customFormat="1" ht="29.25" customHeight="1">
      <c r="A98" s="24" t="s">
        <v>61</v>
      </c>
      <c r="B98" s="39">
        <v>510</v>
      </c>
      <c r="C98" s="102">
        <f>SUM(C99:C104)</f>
        <v>0</v>
      </c>
      <c r="D98" s="28">
        <f>SUM(D99:D104)</f>
        <v>0</v>
      </c>
      <c r="E98" s="28">
        <f t="shared" ref="E98:E104" si="5">SUM(F98:I98)</f>
        <v>-4427.6000000000004</v>
      </c>
      <c r="F98" s="28">
        <f>SUM(F99:F104)</f>
        <v>-709.3</v>
      </c>
      <c r="G98" s="28">
        <f>SUM(G99:G104)</f>
        <v>-1941.3</v>
      </c>
      <c r="H98" s="28">
        <f>SUM(H99:H104)</f>
        <v>-141</v>
      </c>
      <c r="I98" s="28">
        <f>SUM(I99:I104)</f>
        <v>-1636</v>
      </c>
      <c r="J98" s="94"/>
    </row>
    <row r="99" spans="1:11" s="6" customFormat="1" ht="20.100000000000001" customHeight="1">
      <c r="A99" s="17" t="s">
        <v>0</v>
      </c>
      <c r="B99" s="40">
        <v>511</v>
      </c>
      <c r="C99" s="27"/>
      <c r="D99" s="30"/>
      <c r="E99" s="30">
        <f t="shared" si="5"/>
        <v>0</v>
      </c>
      <c r="F99" s="30"/>
      <c r="G99" s="30"/>
      <c r="H99" s="30"/>
      <c r="I99" s="30"/>
      <c r="J99" s="94"/>
    </row>
    <row r="100" spans="1:11" s="6" customFormat="1" ht="40.5" customHeight="1">
      <c r="A100" s="17" t="s">
        <v>100</v>
      </c>
      <c r="B100" s="41">
        <v>512</v>
      </c>
      <c r="C100" s="27"/>
      <c r="D100" s="30"/>
      <c r="E100" s="30">
        <f t="shared" si="5"/>
        <v>-3427.6</v>
      </c>
      <c r="F100" s="30">
        <v>-709.3</v>
      </c>
      <c r="G100" s="30">
        <v>-1941.3</v>
      </c>
      <c r="H100" s="30">
        <v>-141</v>
      </c>
      <c r="I100" s="30">
        <v>-636</v>
      </c>
      <c r="J100" s="94"/>
    </row>
    <row r="101" spans="1:11" s="6" customFormat="1" ht="36" customHeight="1">
      <c r="A101" s="17" t="s">
        <v>13</v>
      </c>
      <c r="B101" s="40">
        <v>513</v>
      </c>
      <c r="C101" s="27"/>
      <c r="D101" s="30"/>
      <c r="E101" s="30">
        <f t="shared" si="5"/>
        <v>0</v>
      </c>
      <c r="F101" s="30"/>
      <c r="G101" s="30"/>
      <c r="H101" s="30"/>
      <c r="I101" s="30"/>
      <c r="J101" s="94"/>
    </row>
    <row r="102" spans="1:11" s="6" customFormat="1" ht="27.75" customHeight="1">
      <c r="A102" s="17" t="s">
        <v>1</v>
      </c>
      <c r="B102" s="41">
        <v>514</v>
      </c>
      <c r="C102" s="27"/>
      <c r="D102" s="30"/>
      <c r="E102" s="30">
        <f t="shared" si="5"/>
        <v>0</v>
      </c>
      <c r="F102" s="30"/>
      <c r="G102" s="30"/>
      <c r="H102" s="30"/>
      <c r="I102" s="30"/>
      <c r="J102" s="94"/>
    </row>
    <row r="103" spans="1:11" s="6" customFormat="1" ht="37.5" customHeight="1">
      <c r="A103" s="17" t="s">
        <v>17</v>
      </c>
      <c r="B103" s="40">
        <v>515</v>
      </c>
      <c r="C103" s="27"/>
      <c r="D103" s="30"/>
      <c r="E103" s="30">
        <f t="shared" si="5"/>
        <v>0</v>
      </c>
      <c r="F103" s="30"/>
      <c r="G103" s="30"/>
      <c r="H103" s="30"/>
      <c r="I103" s="30"/>
      <c r="J103" s="94"/>
      <c r="K103" s="71"/>
    </row>
    <row r="104" spans="1:11" s="6" customFormat="1" ht="30" customHeight="1">
      <c r="A104" s="17" t="s">
        <v>34</v>
      </c>
      <c r="B104" s="42">
        <v>516</v>
      </c>
      <c r="C104" s="27"/>
      <c r="D104" s="30"/>
      <c r="E104" s="30">
        <f t="shared" si="5"/>
        <v>-1000</v>
      </c>
      <c r="F104" s="30"/>
      <c r="G104" s="30"/>
      <c r="H104" s="30"/>
      <c r="I104" s="30">
        <v>-1000</v>
      </c>
      <c r="J104" s="94"/>
      <c r="K104" s="71"/>
    </row>
    <row r="105" spans="1:11" s="6" customFormat="1" ht="20.100000000000001" customHeight="1">
      <c r="A105" s="120" t="s">
        <v>109</v>
      </c>
      <c r="B105" s="121"/>
      <c r="C105" s="121"/>
      <c r="D105" s="121"/>
      <c r="E105" s="121"/>
      <c r="F105" s="121"/>
      <c r="G105" s="121"/>
      <c r="H105" s="121"/>
      <c r="I105" s="122"/>
      <c r="J105" s="35"/>
      <c r="K105" s="71"/>
    </row>
    <row r="106" spans="1:11" s="6" customFormat="1" ht="39" customHeight="1">
      <c r="A106" s="17" t="s">
        <v>76</v>
      </c>
      <c r="B106" s="43">
        <v>600</v>
      </c>
      <c r="C106" s="92">
        <f>SUM(C107:C110)</f>
        <v>0</v>
      </c>
      <c r="D106" s="90">
        <f>SUM(D107:D110)</f>
        <v>902</v>
      </c>
      <c r="E106" s="28">
        <f t="shared" ref="E106:E122" si="6">SUM(F106:I106)</f>
        <v>4134.6000000000004</v>
      </c>
      <c r="F106" s="28">
        <f>SUM(F107:F110)</f>
        <v>602.9</v>
      </c>
      <c r="G106" s="28">
        <f>SUM(G107:G110)</f>
        <v>1311.4</v>
      </c>
      <c r="H106" s="28">
        <f>SUM(H107:H110)</f>
        <v>1294.6000000000001</v>
      </c>
      <c r="I106" s="28">
        <f>SUM(I107:I110)</f>
        <v>925.7</v>
      </c>
      <c r="J106" s="35"/>
      <c r="K106" s="71"/>
    </row>
    <row r="107" spans="1:11" s="6" customFormat="1" ht="20.100000000000001" customHeight="1">
      <c r="A107" s="17" t="s">
        <v>107</v>
      </c>
      <c r="B107" s="42">
        <v>601</v>
      </c>
      <c r="C107" s="27"/>
      <c r="D107" s="91"/>
      <c r="E107" s="30">
        <f t="shared" si="6"/>
        <v>683</v>
      </c>
      <c r="F107" s="30">
        <v>107.6</v>
      </c>
      <c r="G107" s="30">
        <v>130.19999999999999</v>
      </c>
      <c r="H107" s="30">
        <v>224.6</v>
      </c>
      <c r="I107" s="30">
        <v>220.6</v>
      </c>
      <c r="J107" s="35"/>
      <c r="K107" s="71"/>
    </row>
    <row r="108" spans="1:11" s="6" customFormat="1" ht="20.100000000000001" customHeight="1">
      <c r="A108" s="17" t="s">
        <v>108</v>
      </c>
      <c r="B108" s="42">
        <v>602</v>
      </c>
      <c r="C108" s="27"/>
      <c r="D108" s="91"/>
      <c r="E108" s="30">
        <f t="shared" si="6"/>
        <v>2568.1999999999998</v>
      </c>
      <c r="F108" s="30">
        <v>295.2</v>
      </c>
      <c r="G108" s="30">
        <v>984.8</v>
      </c>
      <c r="H108" s="30">
        <v>735.7</v>
      </c>
      <c r="I108" s="30">
        <v>552.5</v>
      </c>
      <c r="J108" s="35"/>
      <c r="K108" s="71"/>
    </row>
    <row r="109" spans="1:11" s="6" customFormat="1" ht="34.5" customHeight="1">
      <c r="A109" s="17" t="s">
        <v>99</v>
      </c>
      <c r="B109" s="42">
        <v>603</v>
      </c>
      <c r="C109" s="27"/>
      <c r="D109" s="91">
        <v>902</v>
      </c>
      <c r="E109" s="30">
        <f t="shared" si="6"/>
        <v>0</v>
      </c>
      <c r="F109" s="30"/>
      <c r="G109" s="30"/>
      <c r="H109" s="30"/>
      <c r="I109" s="30"/>
      <c r="J109" s="35"/>
      <c r="K109" s="71"/>
    </row>
    <row r="110" spans="1:11" s="6" customFormat="1" ht="39.75" customHeight="1">
      <c r="A110" s="17" t="s">
        <v>140</v>
      </c>
      <c r="B110" s="43">
        <v>610</v>
      </c>
      <c r="C110" s="27"/>
      <c r="D110" s="30"/>
      <c r="E110" s="30">
        <f t="shared" si="6"/>
        <v>883.4</v>
      </c>
      <c r="F110" s="30">
        <v>200.1</v>
      </c>
      <c r="G110" s="30">
        <v>196.4</v>
      </c>
      <c r="H110" s="30">
        <v>334.3</v>
      </c>
      <c r="I110" s="30">
        <v>152.6</v>
      </c>
      <c r="J110" s="97"/>
      <c r="K110" s="98"/>
    </row>
    <row r="111" spans="1:11" s="6" customFormat="1" ht="29.25" customHeight="1">
      <c r="A111" s="47" t="s">
        <v>77</v>
      </c>
      <c r="B111" s="43">
        <v>620</v>
      </c>
      <c r="C111" s="34">
        <f>SUM(C112:C119)</f>
        <v>0</v>
      </c>
      <c r="D111" s="28">
        <f>SUM(D112:D119)</f>
        <v>0</v>
      </c>
      <c r="E111" s="28">
        <f t="shared" si="6"/>
        <v>-2382</v>
      </c>
      <c r="F111" s="28">
        <f>SUM(F112:F119)</f>
        <v>-223.90000000000003</v>
      </c>
      <c r="G111" s="28">
        <f>SUM(G112:G119)</f>
        <v>-358.8</v>
      </c>
      <c r="H111" s="28">
        <f>SUM(H112:H119)</f>
        <v>-509.7</v>
      </c>
      <c r="I111" s="28">
        <f>SUM(I112:I119)</f>
        <v>-1289.5999999999999</v>
      </c>
      <c r="J111" s="35"/>
      <c r="K111" s="71"/>
    </row>
    <row r="112" spans="1:11" s="6" customFormat="1" ht="20.100000000000001" customHeight="1">
      <c r="A112" s="17" t="s">
        <v>110</v>
      </c>
      <c r="B112" s="42">
        <v>621</v>
      </c>
      <c r="C112" s="27"/>
      <c r="D112" s="30"/>
      <c r="E112" s="30">
        <f t="shared" si="6"/>
        <v>-406.5</v>
      </c>
      <c r="F112" s="30">
        <v>-44.6</v>
      </c>
      <c r="G112" s="30">
        <v>-114.5</v>
      </c>
      <c r="H112" s="30">
        <v>-125.5</v>
      </c>
      <c r="I112" s="30">
        <v>-121.9</v>
      </c>
      <c r="J112" s="35"/>
      <c r="K112" s="71"/>
    </row>
    <row r="113" spans="1:11" s="6" customFormat="1" ht="20.100000000000001" customHeight="1">
      <c r="A113" s="17" t="s">
        <v>111</v>
      </c>
      <c r="B113" s="42">
        <v>622</v>
      </c>
      <c r="C113" s="27"/>
      <c r="D113" s="30"/>
      <c r="E113" s="30">
        <f t="shared" si="6"/>
        <v>-85.2</v>
      </c>
      <c r="F113" s="30">
        <v>-10.1</v>
      </c>
      <c r="G113" s="30">
        <v>-23.9</v>
      </c>
      <c r="H113" s="30">
        <v>-26</v>
      </c>
      <c r="I113" s="30">
        <v>-25.2</v>
      </c>
      <c r="J113" s="35"/>
      <c r="K113" s="71"/>
    </row>
    <row r="114" spans="1:11" s="6" customFormat="1" ht="20.100000000000001" customHeight="1">
      <c r="A114" s="17" t="s">
        <v>112</v>
      </c>
      <c r="B114" s="42">
        <v>623</v>
      </c>
      <c r="C114" s="27"/>
      <c r="D114" s="30"/>
      <c r="E114" s="30">
        <f t="shared" si="6"/>
        <v>-323.7</v>
      </c>
      <c r="F114" s="30">
        <v>-99.4</v>
      </c>
      <c r="G114" s="30">
        <v>-113.8</v>
      </c>
      <c r="H114" s="30">
        <v>-79.5</v>
      </c>
      <c r="I114" s="30">
        <v>-31</v>
      </c>
      <c r="J114" s="35"/>
      <c r="K114" s="71"/>
    </row>
    <row r="115" spans="1:11" s="6" customFormat="1" ht="30" customHeight="1">
      <c r="A115" s="17" t="s">
        <v>132</v>
      </c>
      <c r="B115" s="42">
        <v>624</v>
      </c>
      <c r="C115" s="27"/>
      <c r="D115" s="30"/>
      <c r="E115" s="30">
        <f t="shared" si="6"/>
        <v>-251.7</v>
      </c>
      <c r="F115" s="30">
        <v>-3.5</v>
      </c>
      <c r="G115" s="30">
        <v>-38.299999999999997</v>
      </c>
      <c r="H115" s="30">
        <v>-87.4</v>
      </c>
      <c r="I115" s="30">
        <v>-122.5</v>
      </c>
      <c r="J115" s="35"/>
      <c r="K115" s="71"/>
    </row>
    <row r="116" spans="1:11" s="6" customFormat="1" ht="54" customHeight="1">
      <c r="A116" s="17" t="s">
        <v>88</v>
      </c>
      <c r="B116" s="42">
        <v>625</v>
      </c>
      <c r="C116" s="27"/>
      <c r="D116" s="30"/>
      <c r="E116" s="30">
        <f t="shared" si="6"/>
        <v>-930.3</v>
      </c>
      <c r="F116" s="30"/>
      <c r="G116" s="30"/>
      <c r="H116" s="30">
        <v>-39.299999999999997</v>
      </c>
      <c r="I116" s="30">
        <v>-891</v>
      </c>
      <c r="J116" s="35"/>
      <c r="K116" s="71"/>
    </row>
    <row r="117" spans="1:11" s="6" customFormat="1" ht="24.75" customHeight="1">
      <c r="A117" s="17" t="s">
        <v>131</v>
      </c>
      <c r="B117" s="42">
        <v>626</v>
      </c>
      <c r="C117" s="27"/>
      <c r="D117" s="30"/>
      <c r="E117" s="30">
        <f t="shared" si="6"/>
        <v>0</v>
      </c>
      <c r="F117" s="30"/>
      <c r="G117" s="30"/>
      <c r="H117" s="30"/>
      <c r="I117" s="30"/>
      <c r="J117" s="35"/>
      <c r="K117" s="71"/>
    </row>
    <row r="118" spans="1:11" s="6" customFormat="1" ht="21.75" customHeight="1">
      <c r="A118" s="17" t="s">
        <v>133</v>
      </c>
      <c r="B118" s="42">
        <v>627</v>
      </c>
      <c r="C118" s="27"/>
      <c r="D118" s="30"/>
      <c r="E118" s="30">
        <f t="shared" si="6"/>
        <v>-227.8</v>
      </c>
      <c r="F118" s="30">
        <v>-57</v>
      </c>
      <c r="G118" s="30">
        <v>-68.3</v>
      </c>
      <c r="H118" s="30">
        <v>-60.5</v>
      </c>
      <c r="I118" s="30">
        <v>-42</v>
      </c>
      <c r="J118" s="35"/>
      <c r="K118" s="71"/>
    </row>
    <row r="119" spans="1:11" s="6" customFormat="1" ht="40.5" customHeight="1">
      <c r="A119" s="17" t="s">
        <v>119</v>
      </c>
      <c r="B119" s="43">
        <v>630</v>
      </c>
      <c r="C119" s="27"/>
      <c r="D119" s="30"/>
      <c r="E119" s="30">
        <f t="shared" si="6"/>
        <v>-156.80000000000001</v>
      </c>
      <c r="F119" s="30">
        <v>-9.3000000000000007</v>
      </c>
      <c r="G119" s="30"/>
      <c r="H119" s="30">
        <v>-91.5</v>
      </c>
      <c r="I119" s="30">
        <v>-56</v>
      </c>
      <c r="J119" s="35"/>
      <c r="K119" s="71"/>
    </row>
    <row r="120" spans="1:11" ht="29.25" customHeight="1">
      <c r="A120" s="47" t="s">
        <v>11</v>
      </c>
      <c r="B120" s="44">
        <v>700</v>
      </c>
      <c r="C120" s="45">
        <f>SUM(C40+C41+C42+C83+C95+C106)</f>
        <v>0</v>
      </c>
      <c r="D120" s="54">
        <f>D40+D41+D42+D95+D106</f>
        <v>18168.2</v>
      </c>
      <c r="E120" s="66">
        <f t="shared" si="6"/>
        <v>203225</v>
      </c>
      <c r="F120" s="66">
        <f>F40+F41+F42+F95+F106</f>
        <v>52056.700000000004</v>
      </c>
      <c r="G120" s="66">
        <f>G40+G41+G42+G95+G106</f>
        <v>49918.8</v>
      </c>
      <c r="H120" s="66">
        <f>H40+H41+H42+H95+H106</f>
        <v>45252.899999999994</v>
      </c>
      <c r="I120" s="66">
        <f>I40+I41+I42+I95+I106</f>
        <v>55996.6</v>
      </c>
      <c r="J120" s="23"/>
      <c r="K120" s="72"/>
    </row>
    <row r="121" spans="1:11" ht="25.5" customHeight="1">
      <c r="A121" s="47" t="s">
        <v>21</v>
      </c>
      <c r="B121" s="44">
        <v>800</v>
      </c>
      <c r="C121" s="45">
        <f>C48+C52+C53+C62+C63+C66+C68+C69+C70+C98+C111</f>
        <v>0</v>
      </c>
      <c r="D121" s="54">
        <f>D93+D98+D111</f>
        <v>0</v>
      </c>
      <c r="E121" s="54">
        <f>SUM(F121:I121)</f>
        <v>-192580.90000000002</v>
      </c>
      <c r="F121" s="54">
        <f>F93+F98+F111</f>
        <v>-42562.9</v>
      </c>
      <c r="G121" s="54">
        <f>G93+G98+G111</f>
        <v>-49918.8</v>
      </c>
      <c r="H121" s="54">
        <f>H93+H98+H111</f>
        <v>-45252.899999999994</v>
      </c>
      <c r="I121" s="54">
        <f>I93+I98+I111</f>
        <v>-54846.3</v>
      </c>
      <c r="J121" s="23"/>
      <c r="K121" s="72"/>
    </row>
    <row r="122" spans="1:11" ht="22.5" customHeight="1">
      <c r="A122" s="20" t="s">
        <v>64</v>
      </c>
      <c r="B122" s="26">
        <v>850</v>
      </c>
      <c r="C122" s="27"/>
      <c r="D122" s="62"/>
      <c r="E122" s="61">
        <f t="shared" si="6"/>
        <v>10644.099999999999</v>
      </c>
      <c r="F122" s="62">
        <f>F120+F121</f>
        <v>9493.8000000000029</v>
      </c>
      <c r="G122" s="62">
        <f>G120+G121</f>
        <v>0</v>
      </c>
      <c r="H122" s="62">
        <f>H120+H121</f>
        <v>0</v>
      </c>
      <c r="I122" s="62">
        <f>I120+I121</f>
        <v>1150.2999999999956</v>
      </c>
      <c r="J122" s="23"/>
    </row>
    <row r="123" spans="1:11" ht="19.5" customHeight="1">
      <c r="A123" s="120" t="s">
        <v>65</v>
      </c>
      <c r="B123" s="117"/>
      <c r="C123" s="46"/>
      <c r="D123" s="47"/>
      <c r="E123" s="47" t="s">
        <v>69</v>
      </c>
      <c r="F123" s="47" t="s">
        <v>70</v>
      </c>
      <c r="G123" s="47" t="s">
        <v>66</v>
      </c>
      <c r="H123" s="47" t="s">
        <v>67</v>
      </c>
      <c r="I123" s="47" t="s">
        <v>68</v>
      </c>
      <c r="J123" s="23"/>
    </row>
    <row r="124" spans="1:11" ht="19.5" customHeight="1">
      <c r="A124" s="17" t="s">
        <v>78</v>
      </c>
      <c r="B124" s="26">
        <v>900</v>
      </c>
      <c r="C124" s="27"/>
      <c r="D124" s="57"/>
      <c r="E124" s="57">
        <v>703</v>
      </c>
      <c r="F124" s="57">
        <v>703</v>
      </c>
      <c r="G124" s="57">
        <v>704</v>
      </c>
      <c r="H124" s="57">
        <v>704</v>
      </c>
      <c r="I124" s="57">
        <v>704</v>
      </c>
      <c r="J124" s="23"/>
    </row>
    <row r="125" spans="1:11" ht="19.5" customHeight="1">
      <c r="A125" s="17" t="s">
        <v>71</v>
      </c>
      <c r="B125" s="26">
        <v>910</v>
      </c>
      <c r="C125" s="27"/>
      <c r="D125" s="56"/>
      <c r="E125" s="56"/>
      <c r="F125" s="56"/>
      <c r="G125" s="56"/>
      <c r="H125" s="56"/>
      <c r="I125" s="56"/>
      <c r="J125" s="23"/>
    </row>
    <row r="126" spans="1:11" ht="19.5" customHeight="1">
      <c r="A126" s="17" t="s">
        <v>72</v>
      </c>
      <c r="B126" s="26">
        <v>920</v>
      </c>
      <c r="C126" s="27"/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7">
        <v>0</v>
      </c>
      <c r="J126" s="23"/>
    </row>
    <row r="127" spans="1:11" ht="34.5" customHeight="1">
      <c r="A127" s="17" t="s">
        <v>79</v>
      </c>
      <c r="B127" s="26">
        <v>930</v>
      </c>
      <c r="C127" s="27"/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3"/>
    </row>
    <row r="128" spans="1:11" ht="11.25" customHeight="1">
      <c r="A128" s="48"/>
      <c r="B128" s="10"/>
      <c r="C128" s="49"/>
      <c r="D128" s="50"/>
      <c r="E128" s="50"/>
      <c r="F128" s="50"/>
      <c r="G128" s="50"/>
      <c r="H128" s="50"/>
      <c r="I128" s="50"/>
      <c r="J128" s="23"/>
    </row>
    <row r="129" spans="1:10" ht="37.5" customHeight="1">
      <c r="A129" s="123" t="s">
        <v>136</v>
      </c>
      <c r="B129" s="124"/>
      <c r="C129" s="125" t="s">
        <v>127</v>
      </c>
      <c r="D129" s="125"/>
      <c r="E129" s="125"/>
      <c r="F129" s="51"/>
      <c r="G129" s="126" t="s">
        <v>124</v>
      </c>
      <c r="H129" s="126"/>
      <c r="I129" s="126"/>
      <c r="J129" s="23"/>
    </row>
    <row r="130" spans="1:10" s="6" customFormat="1" ht="19.5" customHeight="1">
      <c r="A130" s="52" t="s">
        <v>30</v>
      </c>
      <c r="B130" s="1"/>
      <c r="C130" s="115" t="s">
        <v>33</v>
      </c>
      <c r="D130" s="115"/>
      <c r="E130" s="115"/>
      <c r="F130" s="53"/>
      <c r="G130" s="116" t="s">
        <v>19</v>
      </c>
      <c r="H130" s="116"/>
      <c r="I130" s="116"/>
      <c r="J130" s="35"/>
    </row>
    <row r="131" spans="1:10" ht="20.100000000000001" customHeight="1">
      <c r="A131" s="48"/>
      <c r="B131" s="10"/>
      <c r="C131" s="49"/>
      <c r="D131" s="50"/>
      <c r="E131" s="50"/>
      <c r="F131" s="50"/>
      <c r="G131" s="50"/>
      <c r="H131" s="50"/>
      <c r="I131" s="50"/>
      <c r="J131" s="1"/>
    </row>
    <row r="132" spans="1:10">
      <c r="A132" s="7"/>
      <c r="C132" s="8"/>
      <c r="D132" s="9"/>
      <c r="E132" s="9"/>
      <c r="F132" s="9"/>
      <c r="G132" s="9"/>
      <c r="H132" s="9"/>
      <c r="I132" s="9"/>
    </row>
    <row r="133" spans="1:10">
      <c r="A133" s="7"/>
      <c r="C133" s="8"/>
      <c r="D133" s="9"/>
      <c r="E133" s="9"/>
      <c r="F133" s="9"/>
      <c r="G133" s="9"/>
      <c r="H133" s="9"/>
      <c r="I133" s="9"/>
    </row>
    <row r="134" spans="1:10">
      <c r="A134" s="7"/>
      <c r="C134" s="8"/>
      <c r="D134" s="9"/>
      <c r="E134" s="9"/>
      <c r="F134" s="9"/>
      <c r="G134" s="9"/>
      <c r="H134" s="9"/>
      <c r="I134" s="9"/>
    </row>
    <row r="135" spans="1:10">
      <c r="A135" s="7"/>
      <c r="C135" s="8"/>
      <c r="D135" s="9"/>
      <c r="E135" s="9"/>
      <c r="F135" s="9"/>
      <c r="G135" s="9"/>
      <c r="H135" s="9"/>
      <c r="I135" s="9"/>
    </row>
    <row r="136" spans="1:10">
      <c r="A136" s="7"/>
      <c r="C136" s="8"/>
      <c r="D136" s="9"/>
      <c r="E136" s="9"/>
      <c r="F136" s="9"/>
      <c r="G136" s="9"/>
      <c r="H136" s="9"/>
      <c r="I136" s="9"/>
    </row>
    <row r="137" spans="1:10">
      <c r="A137" s="7"/>
      <c r="C137" s="8"/>
      <c r="D137" s="9"/>
      <c r="E137" s="9"/>
      <c r="F137" s="9"/>
      <c r="G137" s="9"/>
      <c r="H137" s="9"/>
      <c r="I137" s="9"/>
    </row>
    <row r="138" spans="1:10">
      <c r="A138" s="7"/>
      <c r="C138" s="8"/>
      <c r="D138" s="9"/>
      <c r="E138" s="9"/>
      <c r="F138" s="9"/>
      <c r="G138" s="9"/>
      <c r="H138" s="9"/>
      <c r="I138" s="9"/>
    </row>
    <row r="139" spans="1:10">
      <c r="A139" s="7"/>
      <c r="C139" s="8"/>
      <c r="D139" s="9"/>
      <c r="E139" s="9"/>
      <c r="F139" s="9"/>
      <c r="G139" s="9"/>
      <c r="H139" s="9"/>
      <c r="I139" s="9"/>
    </row>
    <row r="140" spans="1:10">
      <c r="A140" s="7"/>
      <c r="C140" s="8"/>
      <c r="D140" s="9"/>
      <c r="E140" s="9"/>
      <c r="F140" s="9"/>
      <c r="G140" s="9"/>
      <c r="H140" s="9"/>
      <c r="I140" s="9"/>
    </row>
    <row r="141" spans="1:10">
      <c r="A141" s="7"/>
      <c r="C141" s="8"/>
      <c r="D141" s="9"/>
      <c r="E141" s="9"/>
      <c r="F141" s="9"/>
      <c r="G141" s="9"/>
      <c r="H141" s="9"/>
      <c r="I141" s="9"/>
    </row>
    <row r="142" spans="1:10">
      <c r="A142" s="7"/>
      <c r="C142" s="8"/>
      <c r="D142" s="9"/>
      <c r="E142" s="9"/>
      <c r="F142" s="9"/>
      <c r="G142" s="9"/>
      <c r="H142" s="9"/>
      <c r="I142" s="9"/>
    </row>
    <row r="143" spans="1:10">
      <c r="A143" s="7"/>
      <c r="C143" s="8"/>
      <c r="D143" s="9"/>
      <c r="E143" s="9"/>
      <c r="F143" s="9"/>
      <c r="G143" s="9"/>
      <c r="H143" s="9"/>
      <c r="I143" s="9"/>
    </row>
    <row r="144" spans="1:10">
      <c r="A144" s="7"/>
      <c r="C144" s="8"/>
      <c r="D144" s="9"/>
      <c r="E144" s="9"/>
      <c r="F144" s="9"/>
      <c r="G144" s="9"/>
      <c r="H144" s="9"/>
      <c r="I144" s="9"/>
    </row>
    <row r="145" spans="1:9">
      <c r="A145" s="7"/>
      <c r="C145" s="8"/>
      <c r="D145" s="9"/>
      <c r="E145" s="9"/>
      <c r="F145" s="9"/>
      <c r="G145" s="9"/>
      <c r="H145" s="9"/>
      <c r="I145" s="9"/>
    </row>
    <row r="146" spans="1:9">
      <c r="A146" s="7"/>
      <c r="C146" s="8"/>
      <c r="D146" s="9"/>
      <c r="E146" s="9"/>
      <c r="F146" s="9"/>
      <c r="G146" s="9"/>
      <c r="H146" s="9"/>
      <c r="I146" s="9"/>
    </row>
    <row r="147" spans="1:9">
      <c r="A147" s="7"/>
      <c r="C147" s="8"/>
      <c r="D147" s="9"/>
      <c r="E147" s="9"/>
      <c r="F147" s="9"/>
      <c r="G147" s="9"/>
      <c r="H147" s="9"/>
      <c r="I147" s="9"/>
    </row>
    <row r="148" spans="1:9">
      <c r="A148" s="7"/>
      <c r="C148" s="8"/>
      <c r="D148" s="9"/>
      <c r="E148" s="9"/>
      <c r="F148" s="9"/>
      <c r="G148" s="9"/>
      <c r="H148" s="9"/>
      <c r="I148" s="9"/>
    </row>
    <row r="149" spans="1:9">
      <c r="A149" s="7"/>
      <c r="C149" s="8"/>
      <c r="D149" s="9"/>
      <c r="E149" s="9"/>
      <c r="F149" s="9"/>
      <c r="G149" s="9"/>
      <c r="H149" s="9"/>
      <c r="I149" s="9"/>
    </row>
    <row r="150" spans="1:9">
      <c r="A150" s="7"/>
      <c r="C150" s="8"/>
      <c r="D150" s="9"/>
      <c r="E150" s="9"/>
      <c r="F150" s="9"/>
      <c r="G150" s="9"/>
      <c r="H150" s="9"/>
      <c r="I150" s="9"/>
    </row>
    <row r="151" spans="1:9">
      <c r="A151" s="7"/>
      <c r="C151" s="8"/>
      <c r="D151" s="9"/>
      <c r="E151" s="9"/>
      <c r="F151" s="9"/>
      <c r="G151" s="9"/>
      <c r="H151" s="9"/>
      <c r="I151" s="9"/>
    </row>
    <row r="152" spans="1:9">
      <c r="A152" s="7"/>
      <c r="C152" s="8"/>
      <c r="D152" s="9"/>
      <c r="E152" s="9"/>
      <c r="F152" s="9"/>
      <c r="G152" s="9"/>
      <c r="H152" s="9"/>
      <c r="I152" s="9"/>
    </row>
    <row r="153" spans="1:9">
      <c r="A153" s="7"/>
      <c r="C153" s="8"/>
      <c r="D153" s="9"/>
      <c r="E153" s="9"/>
      <c r="F153" s="9"/>
      <c r="G153" s="9"/>
      <c r="H153" s="9"/>
      <c r="I153" s="9"/>
    </row>
    <row r="154" spans="1:9">
      <c r="A154" s="7"/>
      <c r="C154" s="8"/>
      <c r="D154" s="9"/>
      <c r="E154" s="9"/>
      <c r="F154" s="9"/>
      <c r="G154" s="9"/>
      <c r="H154" s="9"/>
      <c r="I154" s="9"/>
    </row>
    <row r="155" spans="1:9">
      <c r="A155" s="7"/>
      <c r="C155" s="8"/>
      <c r="D155" s="9"/>
      <c r="E155" s="9"/>
      <c r="F155" s="9"/>
      <c r="G155" s="9"/>
      <c r="H155" s="9"/>
      <c r="I155" s="9"/>
    </row>
    <row r="156" spans="1:9">
      <c r="A156" s="7"/>
      <c r="C156" s="8"/>
      <c r="D156" s="9"/>
      <c r="E156" s="9"/>
      <c r="F156" s="9"/>
      <c r="G156" s="9"/>
      <c r="H156" s="9"/>
      <c r="I156" s="9"/>
    </row>
    <row r="157" spans="1:9">
      <c r="A157" s="7"/>
      <c r="C157" s="8"/>
      <c r="D157" s="9"/>
      <c r="E157" s="9"/>
      <c r="F157" s="9"/>
      <c r="G157" s="9"/>
      <c r="H157" s="9"/>
      <c r="I157" s="9"/>
    </row>
    <row r="158" spans="1:9">
      <c r="A158" s="7"/>
      <c r="C158" s="8"/>
      <c r="D158" s="9"/>
      <c r="E158" s="9"/>
      <c r="F158" s="9"/>
      <c r="G158" s="9"/>
      <c r="H158" s="9"/>
      <c r="I158" s="9"/>
    </row>
    <row r="159" spans="1:9">
      <c r="A159" s="7"/>
      <c r="C159" s="8"/>
      <c r="D159" s="9"/>
      <c r="E159" s="9"/>
      <c r="F159" s="9"/>
      <c r="G159" s="9"/>
      <c r="H159" s="9"/>
      <c r="I159" s="9"/>
    </row>
    <row r="160" spans="1:9">
      <c r="A160" s="7"/>
      <c r="C160" s="8"/>
      <c r="D160" s="9"/>
      <c r="E160" s="9"/>
      <c r="F160" s="9"/>
      <c r="G160" s="9"/>
      <c r="H160" s="9"/>
      <c r="I160" s="9"/>
    </row>
    <row r="161" spans="1:9">
      <c r="A161" s="7"/>
      <c r="C161" s="8"/>
      <c r="D161" s="9"/>
      <c r="E161" s="9"/>
      <c r="F161" s="9"/>
      <c r="G161" s="9"/>
      <c r="H161" s="9"/>
      <c r="I161" s="9"/>
    </row>
    <row r="162" spans="1:9">
      <c r="A162" s="7"/>
      <c r="C162" s="8"/>
      <c r="D162" s="9"/>
      <c r="E162" s="9"/>
      <c r="F162" s="9"/>
      <c r="G162" s="9"/>
      <c r="H162" s="9"/>
      <c r="I162" s="9"/>
    </row>
    <row r="163" spans="1:9">
      <c r="A163" s="7"/>
      <c r="C163" s="8"/>
      <c r="D163" s="9"/>
      <c r="E163" s="9"/>
      <c r="F163" s="9"/>
      <c r="G163" s="9"/>
      <c r="H163" s="9"/>
      <c r="I163" s="9"/>
    </row>
    <row r="164" spans="1:9">
      <c r="A164" s="7"/>
      <c r="C164" s="8"/>
      <c r="D164" s="9"/>
      <c r="E164" s="9"/>
      <c r="F164" s="9"/>
      <c r="G164" s="9"/>
      <c r="H164" s="9"/>
      <c r="I164" s="9"/>
    </row>
    <row r="165" spans="1:9">
      <c r="A165" s="7"/>
      <c r="C165" s="8"/>
      <c r="D165" s="9"/>
      <c r="E165" s="9"/>
      <c r="F165" s="9"/>
      <c r="G165" s="9"/>
      <c r="H165" s="9"/>
      <c r="I165" s="9"/>
    </row>
    <row r="166" spans="1:9">
      <c r="A166" s="7"/>
      <c r="C166" s="8"/>
      <c r="D166" s="9"/>
      <c r="E166" s="9"/>
      <c r="F166" s="9"/>
      <c r="G166" s="9"/>
      <c r="H166" s="9"/>
      <c r="I166" s="9"/>
    </row>
    <row r="167" spans="1:9">
      <c r="A167" s="7"/>
      <c r="C167" s="8"/>
      <c r="D167" s="9"/>
      <c r="E167" s="9"/>
      <c r="F167" s="9"/>
      <c r="G167" s="9"/>
      <c r="H167" s="9"/>
      <c r="I167" s="9"/>
    </row>
    <row r="168" spans="1:9">
      <c r="A168" s="7"/>
      <c r="C168" s="8"/>
      <c r="D168" s="9"/>
      <c r="E168" s="9"/>
      <c r="F168" s="9"/>
      <c r="G168" s="9"/>
      <c r="H168" s="9"/>
      <c r="I168" s="9"/>
    </row>
    <row r="169" spans="1:9">
      <c r="A169" s="7"/>
      <c r="C169" s="8"/>
      <c r="D169" s="9"/>
      <c r="E169" s="9"/>
      <c r="F169" s="9"/>
      <c r="G169" s="9"/>
      <c r="H169" s="9"/>
      <c r="I169" s="9"/>
    </row>
    <row r="170" spans="1:9">
      <c r="A170" s="7"/>
      <c r="C170" s="8"/>
      <c r="D170" s="9"/>
      <c r="E170" s="9"/>
      <c r="F170" s="9"/>
      <c r="G170" s="9"/>
      <c r="H170" s="9"/>
      <c r="I170" s="9"/>
    </row>
    <row r="171" spans="1:9">
      <c r="A171" s="7"/>
      <c r="C171" s="8"/>
      <c r="D171" s="9"/>
      <c r="E171" s="9"/>
      <c r="F171" s="9"/>
      <c r="G171" s="9"/>
      <c r="H171" s="9"/>
      <c r="I171" s="9"/>
    </row>
    <row r="172" spans="1:9">
      <c r="A172" s="4"/>
    </row>
    <row r="173" spans="1:9">
      <c r="A173" s="4"/>
    </row>
    <row r="174" spans="1:9">
      <c r="A174" s="4"/>
    </row>
    <row r="175" spans="1:9">
      <c r="A175" s="4"/>
    </row>
    <row r="176" spans="1:9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</sheetData>
  <mergeCells count="38">
    <mergeCell ref="C130:E130"/>
    <mergeCell ref="G130:I130"/>
    <mergeCell ref="A38:I38"/>
    <mergeCell ref="A39:I39"/>
    <mergeCell ref="A94:I94"/>
    <mergeCell ref="A105:I105"/>
    <mergeCell ref="A129:B129"/>
    <mergeCell ref="C129:E129"/>
    <mergeCell ref="G129:I129"/>
    <mergeCell ref="A123:B123"/>
    <mergeCell ref="B30:E30"/>
    <mergeCell ref="A32:I32"/>
    <mergeCell ref="A33:I33"/>
    <mergeCell ref="A35:A36"/>
    <mergeCell ref="B35:B36"/>
    <mergeCell ref="C35:C36"/>
    <mergeCell ref="D35:D36"/>
    <mergeCell ref="E35:E36"/>
    <mergeCell ref="B22:E22"/>
    <mergeCell ref="F35:I35"/>
    <mergeCell ref="B25:E25"/>
    <mergeCell ref="F25:H25"/>
    <mergeCell ref="B26:E26"/>
    <mergeCell ref="F26:H26"/>
    <mergeCell ref="B27:E27"/>
    <mergeCell ref="B28:F28"/>
    <mergeCell ref="B23:E23"/>
    <mergeCell ref="B29:E29"/>
    <mergeCell ref="B24:E24"/>
    <mergeCell ref="G1:I1"/>
    <mergeCell ref="F2:I2"/>
    <mergeCell ref="H4:I4"/>
    <mergeCell ref="H15:I15"/>
    <mergeCell ref="B18:E18"/>
    <mergeCell ref="H18:I18"/>
    <mergeCell ref="B19:F19"/>
    <mergeCell ref="B20:E20"/>
    <mergeCell ref="B21:E21"/>
  </mergeCells>
  <phoneticPr fontId="74" type="noConversion"/>
  <pageMargins left="0.55118110236220474" right="0.19685039370078741" top="0.23622047244094491" bottom="0.23622047244094491" header="0.19685039370078741" footer="0.31496062992125984"/>
  <pageSetup paperSize="9" scale="46" orientation="portrait" r:id="rId1"/>
  <rowBreaks count="1" manualBreakCount="1">
    <brk id="6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I. Фін план ЦРЛ (уточнений)</vt:lpstr>
      <vt:lpstr>'I. Фін план ЦРЛ (уточнений)'!Область_друку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Gromada Lawyer</cp:lastModifiedBy>
  <cp:lastPrinted>2024-01-17T09:04:26Z</cp:lastPrinted>
  <dcterms:created xsi:type="dcterms:W3CDTF">2003-03-13T16:00:22Z</dcterms:created>
  <dcterms:modified xsi:type="dcterms:W3CDTF">2024-03-04T08:39:50Z</dcterms:modified>
</cp:coreProperties>
</file>